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\reg_common\"/>
    </mc:Choice>
  </mc:AlternateContent>
  <xr:revisionPtr revIDLastSave="0" documentId="13_ncr:1_{C9D5AFC2-9F24-48C3-8EBF-480B34D48291}" xr6:coauthVersionLast="47" xr6:coauthVersionMax="47" xr10:uidLastSave="{00000000-0000-0000-0000-000000000000}"/>
  <workbookProtection workbookAlgorithmName="SHA-512" workbookHashValue="RTlodXD3N5BRqXXwPasFQt9as7BwLWTvcmHzYlQ8i3OYH4q42VyHlIZczfPfJTBVRUHULxJ1pIPV6TW13udbtQ==" workbookSaltValue="mTg+CnuluU88Kb6t+ODS/w==" workbookSpinCount="100000" lockStructure="1"/>
  <bookViews>
    <workbookView xWindow="2325" yWindow="510" windowWidth="21960" windowHeight="14475" xr2:uid="{00000000-000D-0000-FFFF-FFFF00000000}"/>
  </bookViews>
  <sheets>
    <sheet name="入力シート" sheetId="7" r:id="rId1"/>
    <sheet name="職員情報入力シート" sheetId="19" r:id="rId2"/>
    <sheet name="settings" sheetId="9" state="hidden" r:id="rId3"/>
  </sheets>
  <definedNames>
    <definedName name="_xlnm.Print_Titles" localSheetId="1">職員情報入力シート!$8:$9</definedName>
    <definedName name="_xlnm.Print_Titles" localSheetId="0">入力シート!$1:$1</definedName>
    <definedName name="営業年数終了">settings!$A$56</definedName>
    <definedName name="希望">入力シート!$A$183</definedName>
    <definedName name="許可コード">settings!$A$1:$A$48</definedName>
    <definedName name="都道府県3">settings!$A$51</definedName>
    <definedName name="都道府県4">settings!$A$52</definedName>
    <definedName name="日付例">settings!$A$54</definedName>
    <definedName name="日付例_s">settings!$A$55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9" l="1"/>
  <c r="A12" i="19"/>
  <c r="A222" i="7" s="1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76" i="19"/>
  <c r="A77" i="19"/>
  <c r="A78" i="19"/>
  <c r="A79" i="19"/>
  <c r="A80" i="19"/>
  <c r="A81" i="19"/>
  <c r="A82" i="19"/>
  <c r="A83" i="19"/>
  <c r="A84" i="19"/>
  <c r="A85" i="19"/>
  <c r="A86" i="19"/>
  <c r="A87" i="19"/>
  <c r="A88" i="19"/>
  <c r="A89" i="19"/>
  <c r="A90" i="19"/>
  <c r="A91" i="19"/>
  <c r="A92" i="19"/>
  <c r="A93" i="19"/>
  <c r="A94" i="19"/>
  <c r="A95" i="19"/>
  <c r="A96" i="19"/>
  <c r="A97" i="19"/>
  <c r="A98" i="19"/>
  <c r="A99" i="19"/>
  <c r="A100" i="19"/>
  <c r="A101" i="19"/>
  <c r="A102" i="19"/>
  <c r="A103" i="19"/>
  <c r="A104" i="19"/>
  <c r="A105" i="19"/>
  <c r="A106" i="19"/>
  <c r="A107" i="19"/>
  <c r="A108" i="19"/>
  <c r="A109" i="19"/>
  <c r="A110" i="19"/>
  <c r="A183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79" i="7"/>
  <c r="A177" i="7"/>
  <c r="A170" i="7"/>
  <c r="A168" i="7"/>
  <c r="A161" i="7"/>
  <c r="A159" i="7"/>
  <c r="A157" i="7"/>
  <c r="A153" i="7"/>
  <c r="A151" i="7"/>
  <c r="A149" i="7"/>
  <c r="A120" i="7"/>
  <c r="A118" i="7"/>
  <c r="A87" i="7"/>
  <c r="A85" i="7"/>
  <c r="A83" i="7"/>
  <c r="A81" i="7"/>
  <c r="A79" i="7"/>
  <c r="A77" i="7"/>
  <c r="A75" i="7"/>
  <c r="A73" i="7"/>
  <c r="A71" i="7"/>
  <c r="A69" i="7"/>
  <c r="A63" i="7"/>
  <c r="A40" i="7"/>
  <c r="A36" i="7"/>
  <c r="A34" i="7"/>
  <c r="A32" i="7"/>
  <c r="A30" i="7"/>
  <c r="A28" i="7"/>
  <c r="A26" i="7"/>
  <c r="A24" i="7"/>
  <c r="A22" i="7"/>
  <c r="A20" i="7"/>
  <c r="X182" i="7"/>
  <c r="D170" i="7"/>
  <c r="Y182" i="7" l="1"/>
  <c r="Y187" i="7" s="1"/>
  <c r="Y186" i="7"/>
  <c r="Y206" i="7"/>
  <c r="Y207" i="7"/>
  <c r="X185" i="7"/>
  <c r="X186" i="7"/>
  <c r="X187" i="7"/>
  <c r="X188" i="7"/>
  <c r="X189" i="7"/>
  <c r="X190" i="7"/>
  <c r="X191" i="7"/>
  <c r="X192" i="7"/>
  <c r="X193" i="7"/>
  <c r="X194" i="7"/>
  <c r="X195" i="7"/>
  <c r="X196" i="7"/>
  <c r="X197" i="7"/>
  <c r="X198" i="7"/>
  <c r="X199" i="7"/>
  <c r="X200" i="7"/>
  <c r="X201" i="7"/>
  <c r="X202" i="7"/>
  <c r="X203" i="7"/>
  <c r="X204" i="7"/>
  <c r="X205" i="7"/>
  <c r="X206" i="7"/>
  <c r="X207" i="7"/>
  <c r="X208" i="7"/>
  <c r="X209" i="7"/>
  <c r="X210" i="7"/>
  <c r="X211" i="7"/>
  <c r="X212" i="7"/>
  <c r="X213" i="7"/>
  <c r="X214" i="7"/>
  <c r="X215" i="7"/>
  <c r="X184" i="7"/>
  <c r="Y204" i="7" l="1"/>
  <c r="Y203" i="7"/>
  <c r="Y202" i="7"/>
  <c r="Y201" i="7"/>
  <c r="Y200" i="7"/>
  <c r="Y199" i="7"/>
  <c r="Y198" i="7"/>
  <c r="Y197" i="7"/>
  <c r="Y185" i="7"/>
  <c r="Y196" i="7"/>
  <c r="Y184" i="7"/>
  <c r="Y195" i="7"/>
  <c r="Y215" i="7"/>
  <c r="Y194" i="7"/>
  <c r="Y214" i="7"/>
  <c r="Y193" i="7"/>
  <c r="Y213" i="7"/>
  <c r="Y192" i="7"/>
  <c r="Y212" i="7"/>
  <c r="Y191" i="7"/>
  <c r="Y211" i="7"/>
  <c r="Y190" i="7"/>
  <c r="Y210" i="7"/>
  <c r="Y189" i="7"/>
  <c r="Y209" i="7"/>
  <c r="Y188" i="7"/>
  <c r="Y208" i="7"/>
  <c r="Y205" i="7"/>
  <c r="J171" i="7"/>
  <c r="BQ110" i="19" l="1"/>
  <c r="BQ109" i="19"/>
  <c r="BQ108" i="19"/>
  <c r="BQ107" i="19"/>
  <c r="BQ106" i="19"/>
  <c r="BQ105" i="19"/>
  <c r="BQ104" i="19"/>
  <c r="BQ103" i="19"/>
  <c r="BQ102" i="19"/>
  <c r="BQ101" i="19"/>
  <c r="BQ100" i="19"/>
  <c r="BQ99" i="19"/>
  <c r="BQ98" i="19"/>
  <c r="BQ97" i="19"/>
  <c r="BQ96" i="19"/>
  <c r="BQ95" i="19"/>
  <c r="BQ94" i="19"/>
  <c r="BQ93" i="19"/>
  <c r="BQ92" i="19"/>
  <c r="BQ91" i="19"/>
  <c r="BQ90" i="19"/>
  <c r="BQ89" i="19"/>
  <c r="BQ88" i="19"/>
  <c r="BQ87" i="19"/>
  <c r="BQ86" i="19"/>
  <c r="BQ85" i="19"/>
  <c r="BQ84" i="19"/>
  <c r="BQ83" i="19"/>
  <c r="BQ82" i="19"/>
  <c r="BQ81" i="19"/>
  <c r="BQ80" i="19"/>
  <c r="BQ79" i="19"/>
  <c r="BQ78" i="19"/>
  <c r="BQ77" i="19"/>
  <c r="BQ76" i="19"/>
  <c r="BQ75" i="19"/>
  <c r="BQ74" i="19"/>
  <c r="BQ73" i="19"/>
  <c r="BQ72" i="19"/>
  <c r="BQ71" i="19"/>
  <c r="BQ70" i="19"/>
  <c r="BQ69" i="19"/>
  <c r="BQ68" i="19"/>
  <c r="BQ67" i="19"/>
  <c r="BQ66" i="19"/>
  <c r="BQ65" i="19"/>
  <c r="BQ64" i="19"/>
  <c r="BQ63" i="19"/>
  <c r="BQ62" i="19"/>
  <c r="BQ61" i="19"/>
  <c r="BQ60" i="19"/>
  <c r="BQ59" i="19"/>
  <c r="BQ58" i="19"/>
  <c r="BQ57" i="19"/>
  <c r="BQ56" i="19"/>
  <c r="BQ55" i="19"/>
  <c r="BQ54" i="19"/>
  <c r="BQ53" i="19"/>
  <c r="BQ52" i="19"/>
  <c r="BQ51" i="19"/>
  <c r="BQ50" i="19"/>
  <c r="BQ49" i="19"/>
  <c r="BQ48" i="19"/>
  <c r="BQ47" i="19"/>
  <c r="BQ46" i="19"/>
  <c r="BQ45" i="19"/>
  <c r="BQ44" i="19"/>
  <c r="BQ43" i="19"/>
  <c r="BQ42" i="19"/>
  <c r="BQ41" i="19"/>
  <c r="BQ40" i="19"/>
  <c r="BQ39" i="19"/>
  <c r="BQ38" i="19"/>
  <c r="BQ37" i="19"/>
  <c r="BQ36" i="19"/>
  <c r="BQ35" i="19"/>
  <c r="BQ34" i="19"/>
  <c r="BQ33" i="19"/>
  <c r="BQ32" i="19"/>
  <c r="BQ31" i="19"/>
  <c r="BQ30" i="19"/>
  <c r="BQ29" i="19"/>
  <c r="BQ28" i="19"/>
  <c r="BQ27" i="19"/>
  <c r="BQ26" i="19"/>
  <c r="BQ25" i="19"/>
  <c r="BQ24" i="19"/>
  <c r="BQ23" i="19"/>
  <c r="BQ22" i="19"/>
  <c r="BQ21" i="19"/>
  <c r="BQ20" i="19"/>
  <c r="BQ19" i="19"/>
  <c r="BQ18" i="19"/>
  <c r="BQ17" i="19"/>
  <c r="BQ16" i="19"/>
  <c r="BQ15" i="19"/>
  <c r="BQ14" i="19"/>
  <c r="BQ13" i="19"/>
  <c r="BQ12" i="19"/>
  <c r="C12" i="19"/>
  <c r="BQ11" i="19"/>
  <c r="N182" i="7"/>
  <c r="J180" i="7"/>
  <c r="BQ10" i="19" l="1"/>
  <c r="C13" i="19"/>
  <c r="A52" i="9"/>
  <c r="A51" i="9"/>
  <c r="C14" i="19" l="1"/>
  <c r="C15" i="19" l="1"/>
  <c r="C16" i="19" l="1"/>
  <c r="C17" i="19" l="1"/>
  <c r="C18" i="19" l="1"/>
  <c r="C19" i="19" l="1"/>
  <c r="C20" i="19" l="1"/>
  <c r="C21" i="19" l="1"/>
  <c r="C22" i="19" l="1"/>
  <c r="C23" i="19" l="1"/>
  <c r="C24" i="19" l="1"/>
  <c r="C25" i="19" l="1"/>
  <c r="C26" i="19" l="1"/>
  <c r="C27" i="19" l="1"/>
  <c r="C28" i="19" l="1"/>
  <c r="C29" i="19" l="1"/>
  <c r="C30" i="19" l="1"/>
  <c r="C31" i="19" l="1"/>
  <c r="C32" i="19" l="1"/>
  <c r="C33" i="19" l="1"/>
  <c r="C34" i="19" l="1"/>
  <c r="C35" i="19" l="1"/>
  <c r="C36" i="19" l="1"/>
  <c r="C37" i="19" l="1"/>
  <c r="C38" i="19" l="1"/>
  <c r="C39" i="19" l="1"/>
  <c r="C40" i="19" l="1"/>
  <c r="C41" i="19" l="1"/>
  <c r="C42" i="19" l="1"/>
  <c r="C43" i="19" l="1"/>
  <c r="C44" i="19" l="1"/>
  <c r="C45" i="19" l="1"/>
  <c r="C46" i="19" l="1"/>
  <c r="C47" i="19" l="1"/>
  <c r="C48" i="19" l="1"/>
  <c r="C49" i="19" l="1"/>
  <c r="C50" i="19" l="1"/>
  <c r="C51" i="19" l="1"/>
  <c r="C52" i="19" l="1"/>
  <c r="C53" i="19" l="1"/>
  <c r="C54" i="19" l="1"/>
  <c r="C55" i="19" l="1"/>
  <c r="C56" i="19" l="1"/>
  <c r="C57" i="19" l="1"/>
  <c r="C58" i="19" l="1"/>
  <c r="C59" i="19" l="1"/>
  <c r="C60" i="19" l="1"/>
  <c r="C61" i="19" l="1"/>
  <c r="C62" i="19" l="1"/>
  <c r="C63" i="19" l="1"/>
  <c r="C64" i="19" l="1"/>
  <c r="C65" i="19" l="1"/>
  <c r="C66" i="19" l="1"/>
  <c r="C67" i="19" l="1"/>
  <c r="C68" i="19" l="1"/>
  <c r="C69" i="19" l="1"/>
  <c r="C70" i="19" l="1"/>
  <c r="C71" i="19" l="1"/>
  <c r="C72" i="19" l="1"/>
  <c r="C73" i="19" l="1"/>
  <c r="C74" i="19" l="1"/>
  <c r="C75" i="19" l="1"/>
  <c r="C76" i="19" l="1"/>
  <c r="C77" i="19" l="1"/>
  <c r="C78" i="19" l="1"/>
  <c r="C79" i="19" l="1"/>
  <c r="C80" i="19" l="1"/>
  <c r="C81" i="19" l="1"/>
  <c r="C82" i="19" l="1"/>
  <c r="C83" i="19" l="1"/>
  <c r="C84" i="19" l="1"/>
  <c r="C85" i="19" l="1"/>
  <c r="C86" i="19" l="1"/>
  <c r="C87" i="19" l="1"/>
  <c r="C88" i="19" l="1"/>
  <c r="C89" i="19" l="1"/>
  <c r="C90" i="19" l="1"/>
  <c r="C91" i="19" l="1"/>
  <c r="C92" i="19" l="1"/>
  <c r="C93" i="19" l="1"/>
  <c r="C94" i="19" l="1"/>
  <c r="C95" i="19" l="1"/>
  <c r="C96" i="19" l="1"/>
  <c r="C97" i="19" l="1"/>
  <c r="C98" i="19" l="1"/>
  <c r="C99" i="19" l="1"/>
  <c r="C100" i="19" l="1"/>
  <c r="C101" i="19" l="1"/>
  <c r="C102" i="19" l="1"/>
  <c r="C103" i="19" l="1"/>
  <c r="C104" i="19" l="1"/>
  <c r="C105" i="19" l="1"/>
  <c r="C106" i="19" l="1"/>
  <c r="C107" i="19" l="1"/>
  <c r="C108" i="19" l="1"/>
  <c r="C109" i="19" l="1"/>
  <c r="C110" i="19" l="1"/>
</calcChain>
</file>

<file path=xl/sharedStrings.xml><?xml version="1.0" encoding="utf-8"?>
<sst xmlns="http://schemas.openxmlformats.org/spreadsheetml/2006/main" count="319" uniqueCount="257">
  <si>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</si>
  <si>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</si>
  <si>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</si>
  <si>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</si>
  <si>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</si>
  <si>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</si>
  <si>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</si>
  <si>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</si>
  <si>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</si>
  <si>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土木一式工事業</t>
  </si>
  <si>
    <t>鋼構造物工事業</t>
    <rPh sb="0" eb="1">
      <t>ハガネ</t>
    </rPh>
    <phoneticPr fontId="5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</si>
  <si>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</si>
  <si>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</si>
  <si>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</si>
  <si>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業種名</t>
    <rPh sb="0" eb="2">
      <t>ギョウシュ</t>
    </rPh>
    <rPh sb="2" eb="3">
      <t>メイ</t>
    </rPh>
    <phoneticPr fontId="5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</si>
  <si>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</si>
  <si>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5"/>
  </si>
  <si>
    <t>代表者役職</t>
    <rPh sb="0" eb="3">
      <t>ダイヒョウシャ</t>
    </rPh>
    <rPh sb="3" eb="5">
      <t>ヤクショク</t>
    </rPh>
    <phoneticPr fontId="6"/>
  </si>
  <si>
    <t>担当者氏名カナ</t>
    <rPh sb="0" eb="3">
      <t>タントウシャ</t>
    </rPh>
    <rPh sb="3" eb="5">
      <t>シメイ</t>
    </rPh>
    <phoneticPr fontId="6"/>
  </si>
  <si>
    <t>担当者氏名</t>
    <rPh sb="0" eb="3">
      <t>タントウシャ</t>
    </rPh>
    <rPh sb="3" eb="5">
      <t>シメイ</t>
    </rPh>
    <phoneticPr fontId="6"/>
  </si>
  <si>
    <t>建設業許可番号</t>
    <rPh sb="0" eb="3">
      <t>ケンセツギョウ</t>
    </rPh>
    <rPh sb="3" eb="5">
      <t>キョカ</t>
    </rPh>
    <rPh sb="5" eb="7">
      <t>バンゴウ</t>
    </rPh>
    <phoneticPr fontId="6"/>
  </si>
  <si>
    <t>希望</t>
    <rPh sb="0" eb="2">
      <t>キボウ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</si>
  <si>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</si>
  <si>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</si>
  <si>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久米南町 入札参加資格審査申請書【建設工事】</t>
    <rPh sb="0" eb="4">
      <t>クメナンチョウ</t>
    </rPh>
    <rPh sb="5" eb="7">
      <t>ニュウサツ</t>
    </rPh>
    <rPh sb="7" eb="9">
      <t>サンカ</t>
    </rPh>
    <rPh sb="9" eb="11">
      <t>シカク</t>
    </rPh>
    <rPh sb="11" eb="13">
      <t>シンサ</t>
    </rPh>
    <rPh sb="13" eb="16">
      <t>シンセイショ</t>
    </rPh>
    <rPh sb="17" eb="19">
      <t>ケンセツ</t>
    </rPh>
    <rPh sb="19" eb="21">
      <t>コウジ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</si>
  <si>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</si>
  <si>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C.担当者情報</t>
    <rPh sb="2" eb="5">
      <t>タントウシャ</t>
    </rPh>
    <rPh sb="5" eb="7">
      <t>ジョウホウ</t>
    </rPh>
    <phoneticPr fontId="5"/>
  </si>
  <si>
    <t>　プレストレストコンクリート</t>
    <phoneticPr fontId="5"/>
  </si>
  <si>
    <t>　法面処理</t>
    <phoneticPr fontId="5"/>
  </si>
  <si>
    <t>　鋼橋上部</t>
    <phoneticPr fontId="5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</si>
  <si>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</si>
  <si>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</si>
  <si>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</si>
  <si>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</si>
  <si>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</si>
  <si>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</si>
  <si>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</si>
  <si>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</si>
  <si>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</si>
  <si>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</si>
  <si>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</si>
  <si>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</si>
  <si>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</si>
  <si>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</si>
  <si>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</si>
  <si>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</si>
  <si>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</si>
  <si>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</si>
  <si>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</si>
  <si>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</si>
  <si>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</si>
  <si>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</si>
  <si>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</si>
  <si>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</si>
  <si>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</si>
  <si>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</si>
  <si>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</si>
  <si>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</si>
  <si>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</si>
  <si>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</si>
  <si>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</si>
  <si>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</si>
  <si>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</si>
  <si>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</si>
  <si>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</si>
  <si>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</si>
  <si>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</si>
  <si>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</si>
  <si>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</si>
  <si>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</si>
  <si>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</si>
  <si>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</si>
  <si>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</si>
  <si>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</si>
  <si>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</si>
  <si>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</si>
  <si>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</si>
  <si>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号</t>
    <rPh sb="0" eb="1">
      <t>ゴウ</t>
    </rPh>
    <phoneticPr fontId="5"/>
  </si>
  <si>
    <t>第</t>
    <rPh sb="0" eb="1">
      <t>ダイ</t>
    </rPh>
    <phoneticPr fontId="5"/>
  </si>
  <si>
    <t>総合評点(P)(点)</t>
    <phoneticPr fontId="5"/>
  </si>
  <si>
    <t>平均完成工事高
(千円)</t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</si>
  <si>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</si>
  <si>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</si>
  <si>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電子入札可否</t>
    <rPh sb="0" eb="2">
      <t>デンシ</t>
    </rPh>
    <rPh sb="2" eb="4">
      <t>ニュウサツ</t>
    </rPh>
    <rPh sb="4" eb="6">
      <t>カヒ</t>
    </rPh>
    <phoneticPr fontId="6"/>
  </si>
  <si>
    <t>技術者数(人)</t>
    <rPh sb="5" eb="6">
      <t>ニン</t>
    </rPh>
    <phoneticPr fontId="5"/>
  </si>
  <si>
    <t>一級</t>
    <phoneticPr fontId="5"/>
  </si>
  <si>
    <t>二級</t>
    <phoneticPr fontId="5"/>
  </si>
  <si>
    <t>その他</t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</si>
  <si>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</si>
  <si>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</si>
  <si>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</si>
  <si>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>建築一式工事業</t>
    <phoneticPr fontId="5"/>
  </si>
  <si>
    <t>大工工事業</t>
    <phoneticPr fontId="5"/>
  </si>
  <si>
    <t>左官工事業</t>
    <phoneticPr fontId="5"/>
  </si>
  <si>
    <t>とび・土工・コンクリート工事業</t>
    <phoneticPr fontId="5"/>
  </si>
  <si>
    <t>石工事業</t>
    <phoneticPr fontId="5"/>
  </si>
  <si>
    <t>屋根工事業</t>
    <phoneticPr fontId="5"/>
  </si>
  <si>
    <t>電気工事業</t>
    <phoneticPr fontId="5"/>
  </si>
  <si>
    <t>管工事業</t>
    <phoneticPr fontId="5"/>
  </si>
  <si>
    <t>タイル・レンガ・ブロック工事業</t>
    <phoneticPr fontId="5"/>
  </si>
  <si>
    <t>鉄筋工事業</t>
    <phoneticPr fontId="5"/>
  </si>
  <si>
    <t>ほ装工事業</t>
    <phoneticPr fontId="5"/>
  </si>
  <si>
    <t>しゅんせつ工事業</t>
    <phoneticPr fontId="5"/>
  </si>
  <si>
    <t>板金工事業</t>
    <phoneticPr fontId="5"/>
  </si>
  <si>
    <t>ガラス工事業</t>
    <phoneticPr fontId="5"/>
  </si>
  <si>
    <t>塗装工事業</t>
    <phoneticPr fontId="5"/>
  </si>
  <si>
    <t>防水工事業</t>
    <phoneticPr fontId="5"/>
  </si>
  <si>
    <t>内装仕上工事業</t>
    <phoneticPr fontId="5"/>
  </si>
  <si>
    <t>機械器具設置工事業</t>
    <phoneticPr fontId="5"/>
  </si>
  <si>
    <t>熱絶縁工事業</t>
    <phoneticPr fontId="5"/>
  </si>
  <si>
    <t>電気通信工事業</t>
    <phoneticPr fontId="5"/>
  </si>
  <si>
    <t>造園工事業</t>
    <phoneticPr fontId="5"/>
  </si>
  <si>
    <t>さく井工事業</t>
    <phoneticPr fontId="5"/>
  </si>
  <si>
    <t>建具工事業</t>
    <phoneticPr fontId="5"/>
  </si>
  <si>
    <t>水道施設工事業</t>
    <phoneticPr fontId="5"/>
  </si>
  <si>
    <t>消防施設工事業</t>
    <phoneticPr fontId="5"/>
  </si>
  <si>
    <t>清掃施設工事業</t>
    <phoneticPr fontId="5"/>
  </si>
  <si>
    <t>解体工事業</t>
    <phoneticPr fontId="5"/>
  </si>
  <si>
    <t>建設</t>
  </si>
  <si>
    <t>職員情報</t>
    <rPh sb="0" eb="2">
      <t>ショクイン</t>
    </rPh>
    <rPh sb="2" eb="4">
      <t>ジョウホウ</t>
    </rPh>
    <phoneticPr fontId="5"/>
  </si>
  <si>
    <t>1=資格保有、2=監理技術者、3=営業所専任、4=監理技術者＋営業所専任</t>
    <rPh sb="2" eb="4">
      <t>シカク</t>
    </rPh>
    <rPh sb="4" eb="6">
      <t>ホユウ</t>
    </rPh>
    <rPh sb="9" eb="11">
      <t>カンリ</t>
    </rPh>
    <rPh sb="11" eb="14">
      <t>ギジュツシャ</t>
    </rPh>
    <rPh sb="17" eb="20">
      <t>エイギョウショ</t>
    </rPh>
    <rPh sb="20" eb="22">
      <t>センニン</t>
    </rPh>
    <rPh sb="25" eb="27">
      <t>カンリ</t>
    </rPh>
    <rPh sb="27" eb="30">
      <t>ギジュツシャ</t>
    </rPh>
    <rPh sb="31" eb="34">
      <t>エイギョウショ</t>
    </rPh>
    <rPh sb="34" eb="36">
      <t>センニン</t>
    </rPh>
    <phoneticPr fontId="5"/>
  </si>
  <si>
    <t>氏名</t>
    <rPh sb="0" eb="2">
      <t>シメイ</t>
    </rPh>
    <phoneticPr fontId="5"/>
  </si>
  <si>
    <t>生年月日</t>
    <rPh sb="0" eb="2">
      <t>セイネン</t>
    </rPh>
    <rPh sb="2" eb="4">
      <t>ガッピ</t>
    </rPh>
    <phoneticPr fontId="5"/>
  </si>
  <si>
    <t>監理技術者番号</t>
    <rPh sb="0" eb="2">
      <t>カンリ</t>
    </rPh>
    <rPh sb="2" eb="5">
      <t>ギジュツシャ</t>
    </rPh>
    <rPh sb="5" eb="7">
      <t>バンゴウ</t>
    </rPh>
    <phoneticPr fontId="5"/>
  </si>
  <si>
    <t>土</t>
    <rPh sb="0" eb="1">
      <t>ツチ</t>
    </rPh>
    <phoneticPr fontId="5"/>
  </si>
  <si>
    <t>建</t>
    <rPh sb="0" eb="1">
      <t>ケン</t>
    </rPh>
    <phoneticPr fontId="5"/>
  </si>
  <si>
    <t>大</t>
    <rPh sb="0" eb="1">
      <t>ダイ</t>
    </rPh>
    <phoneticPr fontId="5"/>
  </si>
  <si>
    <t>左</t>
    <rPh sb="0" eb="1">
      <t>ヒダリ</t>
    </rPh>
    <phoneticPr fontId="5"/>
  </si>
  <si>
    <t>と</t>
    <phoneticPr fontId="5"/>
  </si>
  <si>
    <t>石</t>
    <rPh sb="0" eb="1">
      <t>イシ</t>
    </rPh>
    <phoneticPr fontId="5"/>
  </si>
  <si>
    <t>屋</t>
    <rPh sb="0" eb="1">
      <t>ヤ</t>
    </rPh>
    <phoneticPr fontId="5"/>
  </si>
  <si>
    <t>電</t>
    <rPh sb="0" eb="1">
      <t>デン</t>
    </rPh>
    <phoneticPr fontId="5"/>
  </si>
  <si>
    <t>管</t>
    <rPh sb="0" eb="1">
      <t>カン</t>
    </rPh>
    <phoneticPr fontId="5"/>
  </si>
  <si>
    <t>タ</t>
    <phoneticPr fontId="5"/>
  </si>
  <si>
    <t>鋼</t>
    <rPh sb="0" eb="1">
      <t>コウ</t>
    </rPh>
    <phoneticPr fontId="5"/>
  </si>
  <si>
    <t>筋</t>
    <rPh sb="0" eb="1">
      <t>スジ</t>
    </rPh>
    <phoneticPr fontId="5"/>
  </si>
  <si>
    <t>舗</t>
    <rPh sb="0" eb="1">
      <t>ホ</t>
    </rPh>
    <phoneticPr fontId="5"/>
  </si>
  <si>
    <t>しゅ</t>
    <phoneticPr fontId="5"/>
  </si>
  <si>
    <t>板</t>
    <rPh sb="0" eb="1">
      <t>イタ</t>
    </rPh>
    <phoneticPr fontId="5"/>
  </si>
  <si>
    <t>ガ</t>
    <phoneticPr fontId="5"/>
  </si>
  <si>
    <t>塗</t>
    <rPh sb="0" eb="1">
      <t>ヌリ</t>
    </rPh>
    <phoneticPr fontId="5"/>
  </si>
  <si>
    <t>防</t>
    <rPh sb="0" eb="1">
      <t>ボウ</t>
    </rPh>
    <phoneticPr fontId="5"/>
  </si>
  <si>
    <t>内</t>
    <rPh sb="0" eb="1">
      <t>ナイ</t>
    </rPh>
    <phoneticPr fontId="5"/>
  </si>
  <si>
    <t>機</t>
    <rPh sb="0" eb="1">
      <t>キ</t>
    </rPh>
    <phoneticPr fontId="5"/>
  </si>
  <si>
    <t>絶</t>
    <rPh sb="0" eb="1">
      <t>ゼッ</t>
    </rPh>
    <phoneticPr fontId="5"/>
  </si>
  <si>
    <t>通</t>
    <rPh sb="0" eb="1">
      <t>ツウ</t>
    </rPh>
    <phoneticPr fontId="5"/>
  </si>
  <si>
    <t>園</t>
    <rPh sb="0" eb="1">
      <t>エン</t>
    </rPh>
    <phoneticPr fontId="5"/>
  </si>
  <si>
    <t>井</t>
    <rPh sb="0" eb="1">
      <t>イ</t>
    </rPh>
    <phoneticPr fontId="5"/>
  </si>
  <si>
    <t>具</t>
    <rPh sb="0" eb="1">
      <t>グ</t>
    </rPh>
    <phoneticPr fontId="5"/>
  </si>
  <si>
    <t>水</t>
    <rPh sb="0" eb="1">
      <t>ミズ</t>
    </rPh>
    <phoneticPr fontId="5"/>
  </si>
  <si>
    <t>消</t>
    <rPh sb="0" eb="1">
      <t>ショウ</t>
    </rPh>
    <phoneticPr fontId="5"/>
  </si>
  <si>
    <t>清</t>
    <rPh sb="0" eb="1">
      <t>キヨシ</t>
    </rPh>
    <phoneticPr fontId="5"/>
  </si>
  <si>
    <t>解</t>
    <rPh sb="0" eb="1">
      <t>カイ</t>
    </rPh>
    <phoneticPr fontId="5"/>
  </si>
  <si>
    <t>資格1</t>
    <rPh sb="0" eb="2">
      <t>シカク</t>
    </rPh>
    <phoneticPr fontId="5"/>
  </si>
  <si>
    <t>資格2</t>
    <rPh sb="0" eb="2">
      <t>シカク</t>
    </rPh>
    <phoneticPr fontId="5"/>
  </si>
  <si>
    <t>資格3</t>
    <rPh sb="0" eb="2">
      <t>シカク</t>
    </rPh>
    <phoneticPr fontId="5"/>
  </si>
  <si>
    <t>資格4</t>
    <rPh sb="0" eb="2">
      <t>シカク</t>
    </rPh>
    <phoneticPr fontId="5"/>
  </si>
  <si>
    <t>資格5</t>
    <rPh sb="0" eb="2">
      <t>シカク</t>
    </rPh>
    <phoneticPr fontId="5"/>
  </si>
  <si>
    <t>資格6</t>
    <rPh sb="0" eb="2">
      <t>シカク</t>
    </rPh>
    <phoneticPr fontId="5"/>
  </si>
  <si>
    <t>資格7</t>
    <rPh sb="0" eb="2">
      <t>シカク</t>
    </rPh>
    <phoneticPr fontId="5"/>
  </si>
  <si>
    <t>資格8</t>
    <rPh sb="0" eb="2">
      <t>シカク</t>
    </rPh>
    <phoneticPr fontId="5"/>
  </si>
  <si>
    <t>資格9</t>
    <rPh sb="0" eb="2">
      <t>シカク</t>
    </rPh>
    <phoneticPr fontId="5"/>
  </si>
  <si>
    <t>資格10</t>
    <rPh sb="0" eb="2">
      <t>シカク</t>
    </rPh>
    <phoneticPr fontId="5"/>
  </si>
  <si>
    <t>その他備考</t>
    <rPh sb="2" eb="3">
      <t>タ</t>
    </rPh>
    <rPh sb="3" eb="5">
      <t>ビコウ</t>
    </rPh>
    <phoneticPr fontId="5"/>
  </si>
  <si>
    <t>資格番号</t>
    <rPh sb="0" eb="2">
      <t>シカク</t>
    </rPh>
    <rPh sb="2" eb="4">
      <t>バンゴウ</t>
    </rPh>
    <phoneticPr fontId="5"/>
  </si>
  <si>
    <t>取得日</t>
    <rPh sb="0" eb="3">
      <t>シュトクビ</t>
    </rPh>
    <phoneticPr fontId="5"/>
  </si>
  <si>
    <t>例)</t>
    <rPh sb="0" eb="1">
      <t>レイ</t>
    </rPh>
    <phoneticPr fontId="5"/>
  </si>
  <si>
    <t>00030999207</t>
    <phoneticPr fontId="5"/>
  </si>
  <si>
    <t>交付番号</t>
    <rPh sb="0" eb="2">
      <t>コウフ</t>
    </rPh>
    <rPh sb="2" eb="4">
      <t>バンゴウ</t>
    </rPh>
    <phoneticPr fontId="5"/>
  </si>
  <si>
    <t>登記上の所在地</t>
    <rPh sb="0" eb="3">
      <t>トウキジョウ</t>
    </rPh>
    <rPh sb="4" eb="7">
      <t>ショザイチ</t>
    </rPh>
    <phoneticPr fontId="6"/>
  </si>
  <si>
    <t>一致する</t>
  </si>
  <si>
    <t>支店・営業所に入札・契約権限を委任する場合、(1)入札・契約権限の委任欄にリストから「する」を選択し、支店・営業所情報を入力してください。</t>
    <phoneticPr fontId="5"/>
  </si>
  <si>
    <t>入札・契約権限の委任</t>
    <rPh sb="8" eb="10">
      <t>イニン</t>
    </rPh>
    <phoneticPr fontId="5"/>
  </si>
  <si>
    <t>リストから選択してください。</t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</si>
  <si>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</si>
  <si>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</si>
  <si>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</si>
  <si>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E.経営情報</t>
    <rPh sb="2" eb="4">
      <t>ケイエイ</t>
    </rPh>
    <rPh sb="4" eb="6">
      <t>ジョウホウ</t>
    </rPh>
    <phoneticPr fontId="5"/>
  </si>
  <si>
    <t>半角の数字とハイフンで入力してください。保有していない場合は、入力する必要はありません。</t>
    <phoneticPr fontId="5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</si>
  <si>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  <phoneticPr fontId="5"/>
  </si>
  <si>
    <t>D.行政書士情報</t>
    <rPh sb="2" eb="6">
      <t>ギョウセイショシ</t>
    </rPh>
    <rPh sb="6" eb="8">
      <t>ジョウホウ</t>
    </rPh>
    <phoneticPr fontId="5"/>
  </si>
  <si>
    <t>行政書士が代理申請する場合、(1)代理申請欄にリストから「する」を選択し、行政書士情報を入力してください。</t>
    <phoneticPr fontId="5"/>
  </si>
  <si>
    <t>代理申請</t>
    <rPh sb="0" eb="2">
      <t>ダイリ</t>
    </rPh>
    <rPh sb="2" eb="4">
      <t>シンセイ</t>
    </rPh>
    <phoneticPr fontId="12"/>
  </si>
  <si>
    <t>F.業種情報</t>
    <rPh sb="2" eb="4">
      <t>ギョウシュ</t>
    </rPh>
    <rPh sb="4" eb="6">
      <t>ジョウホウ</t>
    </rPh>
    <phoneticPr fontId="5"/>
  </si>
  <si>
    <t>許可
区分</t>
    <rPh sb="0" eb="2">
      <t>キョカ</t>
    </rPh>
    <rPh sb="3" eb="5">
      <t>クブン</t>
    </rPh>
    <phoneticPr fontId="5"/>
  </si>
  <si>
    <t>許可</t>
    <rPh sb="0" eb="2">
      <t>キョカ</t>
    </rPh>
    <phoneticPr fontId="5"/>
  </si>
  <si>
    <t>しない</t>
  </si>
  <si>
    <t>経審審査基準日</t>
    <rPh sb="0" eb="1">
      <t>キョウ</t>
    </rPh>
    <rPh sb="1" eb="2">
      <t>シン</t>
    </rPh>
    <rPh sb="2" eb="4">
      <t>シンサ</t>
    </rPh>
    <rPh sb="4" eb="6">
      <t>キジュン</t>
    </rPh>
    <rPh sb="6" eb="7">
      <t>ビ</t>
    </rPh>
    <phoneticPr fontId="6"/>
  </si>
  <si>
    <t>010</t>
  </si>
  <si>
    <t>011</t>
  </si>
  <si>
    <t>020</t>
  </si>
  <si>
    <t>030</t>
  </si>
  <si>
    <t>040</t>
  </si>
  <si>
    <t>050</t>
  </si>
  <si>
    <t>051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</si>
  <si>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</si>
  <si>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</si>
  <si>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</si>
  <si>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</si>
  <si>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</si>
  <si>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</si>
  <si>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</si>
  <si>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</si>
  <si>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</si>
  <si>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</si>
  <si>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</si>
  <si>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</si>
  <si>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</si>
  <si>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</si>
  <si>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</si>
  <si>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</si>
  <si>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</si>
  <si>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</si>
  <si>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</si>
  <si>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</si>
  <si>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</si>
  <si>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</si>
  <si>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</si>
  <si>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</si>
  <si>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</si>
  <si>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職員情報入力シートを開き、職員情報を入力してください。</t>
    <rPh sb="0" eb="2">
      <t>ショクイン</t>
    </rPh>
    <rPh sb="2" eb="4">
      <t>ジョウホウ</t>
    </rPh>
    <rPh sb="4" eb="6">
      <t>ニュウリョク</t>
    </rPh>
    <rPh sb="10" eb="11">
      <t>ヒラ</t>
    </rPh>
    <rPh sb="13" eb="15">
      <t>ショクイン</t>
    </rPh>
    <rPh sb="15" eb="17">
      <t>ジョウホウ</t>
    </rPh>
    <rPh sb="18" eb="20">
      <t>ニュウリョク</t>
    </rPh>
    <phoneticPr fontId="5"/>
  </si>
  <si>
    <t>例)カブシキガイシャスズキグミ　オカヤマエイギョウショ
正式名称を全角カタカナで入力してください。支店・営業所名は、１文字空けて入力してください。</t>
    <phoneticPr fontId="5"/>
  </si>
  <si>
    <t>例)株式会社鈴木組　岡山営業所
正式名称で入力してください。支店・営業所名は、１文字空けて入力してください。</t>
    <rPh sb="30" eb="32">
      <t>シテン</t>
    </rPh>
    <rPh sb="33" eb="36">
      <t>エイギョウショ</t>
    </rPh>
    <rPh sb="36" eb="37">
      <t>メイ</t>
    </rPh>
    <rPh sb="40" eb="42">
      <t>モジ</t>
    </rPh>
    <rPh sb="42" eb="43">
      <t>ア</t>
    </rPh>
    <rPh sb="45" eb="47">
      <t>ニュウリョク</t>
    </rPh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</si>
  <si>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</si>
  <si>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</si>
  <si>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例)0000-00-0000　半角の数字とハイフンで入力してください。</t>
  </si>
  <si>
    <t>例)所長　正式名称で入力してください。</t>
    <rPh sb="10" eb="12">
      <t>ニュウリョク</t>
    </rPh>
    <phoneticPr fontId="5"/>
  </si>
  <si>
    <t>登記、または住民票上の所在地と「(2)所在地」が一致しているかどうかを、リストから選択してください。</t>
    <rPh sb="0" eb="2">
      <t>トウキ</t>
    </rPh>
    <rPh sb="6" eb="9">
      <t>ジュウミンヒョウ</t>
    </rPh>
    <rPh sb="9" eb="10">
      <t>ジョウ</t>
    </rPh>
    <rPh sb="11" eb="14">
      <t>ショザイチ</t>
    </rPh>
    <rPh sb="19" eb="22">
      <t>ショザイチ</t>
    </rPh>
    <rPh sb="24" eb="26">
      <t>イッチ</t>
    </rPh>
    <rPh sb="41" eb="43">
      <t>センタク</t>
    </rPh>
    <phoneticPr fontId="5"/>
  </si>
  <si>
    <t>監理技術者
有効期限日</t>
    <phoneticPr fontId="5"/>
  </si>
  <si>
    <t>2022/10/10</t>
    <phoneticPr fontId="5"/>
  </si>
  <si>
    <t>経営事項審査を受けた時の建設業の許可番号を入力してください。
大臣/知事許可をリストから選択し、番号(6桁以内)を半角の数字で入力してください。例)012345</t>
    <rPh sb="0" eb="2">
      <t>ケイエイ</t>
    </rPh>
    <rPh sb="2" eb="4">
      <t>ジコウ</t>
    </rPh>
    <rPh sb="4" eb="6">
      <t>シンサ</t>
    </rPh>
    <rPh sb="7" eb="8">
      <t>ウ</t>
    </rPh>
    <rPh sb="10" eb="11">
      <t>トキ</t>
    </rPh>
    <rPh sb="12" eb="15">
      <t>ケンセツギョウ</t>
    </rPh>
    <rPh sb="16" eb="18">
      <t>キョカ</t>
    </rPh>
    <rPh sb="18" eb="20">
      <t>バンゴウ</t>
    </rPh>
    <rPh sb="21" eb="23">
      <t>ニュウリョク</t>
    </rPh>
    <rPh sb="31" eb="33">
      <t>ダイジン</t>
    </rPh>
    <rPh sb="34" eb="36">
      <t>チジ</t>
    </rPh>
    <rPh sb="36" eb="38">
      <t>キョカ</t>
    </rPh>
    <rPh sb="44" eb="46">
      <t>センタク</t>
    </rPh>
    <rPh sb="48" eb="50">
      <t>バンゴウ</t>
    </rPh>
    <rPh sb="52" eb="53">
      <t>ケタ</t>
    </rPh>
    <rPh sb="53" eb="55">
      <t>イナイ</t>
    </rPh>
    <rPh sb="57" eb="59">
      <t>ハンカク</t>
    </rPh>
    <rPh sb="60" eb="62">
      <t>スウジ</t>
    </rPh>
    <rPh sb="63" eb="65">
      <t>ニュウリョク</t>
    </rPh>
    <rPh sb="72" eb="73">
      <t>レイ</t>
    </rPh>
    <phoneticPr fontId="5"/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</si>
  <si>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</si>
  <si>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</si>
  <si>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リストから選択してください。</t>
    <rPh sb="5" eb="7">
      <t>センタク</t>
    </rPh>
    <phoneticPr fontId="5"/>
  </si>
  <si>
    <t>33_久米南町</t>
  </si>
  <si>
    <t>共通</t>
  </si>
  <si>
    <t>職員</t>
  </si>
  <si>
    <t>1番目には経営管理責任者を入力してください。
2番目以降には常時雇用されている職員を入力してください。詳細については、各自治体の申請要領ページをご確認ください。</t>
    <phoneticPr fontId="5"/>
  </si>
  <si>
    <t>資格番号については、別表の「業種別技術職員コード表(https://bid-entry.com/code.pdf)」を参照してください。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</si>
  <si>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</si>
  <si>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00:国土交通大臣</t>
    <phoneticPr fontId="5"/>
  </si>
  <si>
    <t>山田 太郎</t>
    <rPh sb="0" eb="2">
      <t>ヤマダ</t>
    </rPh>
    <rPh sb="3" eb="5">
      <t>タロウ</t>
    </rPh>
    <phoneticPr fontId="5"/>
  </si>
  <si>
    <t>113</t>
  </si>
  <si>
    <t>66666</t>
  </si>
  <si>
    <t>例)2025/4/1、R7/4/1</t>
    <phoneticPr fontId="5"/>
  </si>
  <si>
    <t>例)2025/4/1</t>
    <phoneticPr fontId="5"/>
  </si>
  <si>
    <t>8.0.1</t>
  </si>
  <si>
    <t>Ver.8.0.1</t>
    <phoneticPr fontId="5"/>
  </si>
  <si>
    <t>令和8・9年度において、久米南町で行われる建設工事に係る指名競争入札(見積を含む)に参加する資格の審査を申請します。</t>
    <rPh sb="12" eb="16">
      <t>クメナンチョウ</t>
    </rPh>
    <rPh sb="17" eb="18">
      <t>オコナ</t>
    </rPh>
    <rPh sb="21" eb="23">
      <t>ケンセツ</t>
    </rPh>
    <rPh sb="23" eb="25">
      <t>コウジ</t>
    </rPh>
    <rPh sb="26" eb="27">
      <t>カカ</t>
    </rPh>
    <rPh sb="28" eb="30">
      <t>シメイ</t>
    </rPh>
    <rPh sb="30" eb="32">
      <t>キョウソウ</t>
    </rPh>
    <rPh sb="32" eb="34">
      <t>ニュウサツ</t>
    </rPh>
    <rPh sb="35" eb="37">
      <t>ミツモリ</t>
    </rPh>
    <rPh sb="38" eb="39">
      <t>フク</t>
    </rPh>
    <rPh sb="42" eb="44">
      <t>サンカ</t>
    </rPh>
    <rPh sb="46" eb="48">
      <t>シカク</t>
    </rPh>
    <rPh sb="49" eb="51">
      <t>シンサ</t>
    </rPh>
    <rPh sb="52" eb="54">
      <t>シンセイ</t>
    </rPh>
    <phoneticPr fontId="5"/>
  </si>
  <si>
    <t>営業年数</t>
    <rPh sb="0" eb="2">
      <t>エイギョウ</t>
    </rPh>
    <rPh sb="2" eb="4">
      <t>ネンスウ</t>
    </rPh>
    <phoneticPr fontId="6"/>
  </si>
  <si>
    <t>年</t>
    <rPh sb="0" eb="1">
      <t>ネン</t>
    </rPh>
    <phoneticPr fontId="6"/>
  </si>
  <si>
    <t>令和7年12月31日</t>
    <phoneticPr fontId="5"/>
  </si>
  <si>
    <t>Aが町内か</t>
    <rPh sb="2" eb="4">
      <t>チョウナイ</t>
    </rPh>
    <phoneticPr fontId="5"/>
  </si>
  <si>
    <t>県内か
(A町内含む)</t>
    <rPh sb="0" eb="2">
      <t>ケンナイ</t>
    </rPh>
    <rPh sb="6" eb="8">
      <t>チョウナイ</t>
    </rPh>
    <rPh sb="8" eb="9">
      <t>フク</t>
    </rPh>
    <phoneticPr fontId="5"/>
  </si>
  <si>
    <t>1億以上か</t>
    <rPh sb="1" eb="4">
      <t>オクイジョウ</t>
    </rPh>
    <phoneticPr fontId="5"/>
  </si>
  <si>
    <t>県内で500万以上か</t>
    <rPh sb="0" eb="2">
      <t>ケンナイ</t>
    </rPh>
    <rPh sb="6" eb="7">
      <t>マン</t>
    </rPh>
    <rPh sb="7" eb="9">
      <t>イジョウ</t>
    </rPh>
    <phoneticPr fontId="5"/>
  </si>
  <si>
    <t>業務を希望する場合、希望欄にリストから「○」を選択し、許可区分、許可年月日、総合評点、技術者数、平均完成工事高欄を入力してください。
技術者数欄は、希望する業種に技術者がいない場合、「0」を入力してください。
平均完成工事高は、町内業者(A.主たる営業所(本社)情報の所在地が、岡山県久米郡久米南町の業者)を除き、県内業者(委任しない場合はA.主たる営業所(本社)情報の所在地、委任する場合はB.契約する営業所情報の所在地が岡山県の業者)は500万円以上、県外業者は1億円以上なければ、希望することはできません。</t>
    <rPh sb="134" eb="137">
      <t>ショザイチ</t>
    </rPh>
    <rPh sb="138" eb="140">
      <t>キンガク</t>
    </rPh>
    <rPh sb="141" eb="143">
      <t>オカヤマ</t>
    </rPh>
    <rPh sb="162" eb="164">
      <t>イニン</t>
    </rPh>
    <rPh sb="167" eb="169">
      <t>バアイ</t>
    </rPh>
    <rPh sb="185" eb="188">
      <t>ショザイチ</t>
    </rPh>
    <rPh sb="189" eb="191">
      <t>イニン</t>
    </rPh>
    <rPh sb="193" eb="195">
      <t>バアイ</t>
    </rPh>
    <rPh sb="208" eb="211">
      <t>ショザイチ</t>
    </rPh>
    <rPh sb="212" eb="215">
      <t>オカヤマケン</t>
    </rPh>
    <rPh sb="216" eb="218">
      <t>ギョウシャ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</si>
</sst>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"/>
    <numFmt numFmtId="181" formatCode="#,##0_ ;[Red]\-#,##0\ "/>
    <numFmt numFmtId="182" formatCode="0_);[Red]\(0\)"/>
    <numFmt numFmtId="183" formatCode="0000000"/>
    <numFmt numFmtId="184" formatCode="#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1A1A1A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38" fontId="18" fillId="2" borderId="20" xfId="3" applyNumberFormat="1" applyFont="1" applyFill="1" applyBorder="1" applyAlignment="1" applyProtection="1">
      <alignment horizontal="right" vertical="center"/>
      <protection locked="0"/>
    </xf>
    <xf numFmtId="38" fontId="18" fillId="2" borderId="4" xfId="3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Alignment="1" applyProtection="1">
      <alignment horizontal="center" vertical="center"/>
    </xf>
    <xf numFmtId="38" fontId="18" fillId="2" borderId="4" xfId="0" applyNumberFormat="1" applyFont="1" applyFill="1" applyBorder="1" applyAlignment="1" applyProtection="1">
      <alignment horizontal="right" vertical="center"/>
      <protection locked="0"/>
    </xf>
    <xf numFmtId="38" fontId="18" fillId="2" borderId="7" xfId="0" applyNumberFormat="1" applyFont="1" applyFill="1" applyBorder="1" applyAlignment="1" applyProtection="1">
      <alignment horizontal="right" vertical="center"/>
      <protection locked="0"/>
    </xf>
    <xf numFmtId="49" fontId="18" fillId="2" borderId="53" xfId="0" applyNumberFormat="1" applyFont="1" applyFill="1" applyBorder="1" applyAlignment="1" applyProtection="1">
      <alignment horizontal="left" vertical="center"/>
      <protection locked="0"/>
    </xf>
    <xf numFmtId="14" fontId="18" fillId="2" borderId="30" xfId="0" applyNumberFormat="1" applyFont="1" applyFill="1" applyBorder="1" applyAlignment="1" applyProtection="1">
      <alignment horizontal="left" vertical="center"/>
      <protection locked="0"/>
    </xf>
    <xf numFmtId="49" fontId="18" fillId="2" borderId="36" xfId="0" applyNumberFormat="1" applyFont="1" applyFill="1" applyBorder="1" applyAlignment="1" applyProtection="1">
      <alignment horizontal="left" vertical="center"/>
      <protection locked="0"/>
    </xf>
    <xf numFmtId="14" fontId="18" fillId="2" borderId="53" xfId="0" applyNumberFormat="1" applyFont="1" applyFill="1" applyBorder="1" applyAlignment="1" applyProtection="1">
      <alignment horizontal="left" vertical="center"/>
      <protection locked="0"/>
    </xf>
    <xf numFmtId="38" fontId="18" fillId="2" borderId="35" xfId="0" applyNumberFormat="1" applyFont="1" applyFill="1" applyBorder="1" applyAlignment="1" applyProtection="1">
      <alignment horizontal="center" vertical="center"/>
      <protection locked="0"/>
    </xf>
    <xf numFmtId="38" fontId="18" fillId="2" borderId="4" xfId="0" applyNumberFormat="1" applyFont="1" applyFill="1" applyBorder="1" applyAlignment="1" applyProtection="1">
      <alignment horizontal="center" vertical="center"/>
      <protection locked="0"/>
    </xf>
    <xf numFmtId="38" fontId="18" fillId="2" borderId="18" xfId="0" applyNumberFormat="1" applyFont="1" applyFill="1" applyBorder="1" applyAlignment="1" applyProtection="1">
      <alignment horizontal="center" vertical="center"/>
      <protection locked="0"/>
    </xf>
    <xf numFmtId="49" fontId="18" fillId="2" borderId="6" xfId="0" applyNumberFormat="1" applyFont="1" applyFill="1" applyBorder="1" applyAlignment="1" applyProtection="1">
      <alignment horizontal="left" vertical="center"/>
      <protection locked="0"/>
    </xf>
    <xf numFmtId="14" fontId="18" fillId="2" borderId="4" xfId="0" applyNumberFormat="1" applyFont="1" applyFill="1" applyBorder="1" applyAlignment="1" applyProtection="1">
      <alignment horizontal="left" vertical="center"/>
      <protection locked="0"/>
    </xf>
    <xf numFmtId="49" fontId="18" fillId="2" borderId="18" xfId="0" applyNumberFormat="1" applyFont="1" applyFill="1" applyBorder="1" applyAlignment="1" applyProtection="1">
      <alignment horizontal="left" vertical="center"/>
      <protection locked="0"/>
    </xf>
    <xf numFmtId="49" fontId="18" fillId="2" borderId="30" xfId="0" applyNumberFormat="1" applyFont="1" applyFill="1" applyBorder="1" applyAlignment="1" applyProtection="1">
      <alignment horizontal="left" vertical="center"/>
      <protection locked="0"/>
    </xf>
    <xf numFmtId="14" fontId="18" fillId="2" borderId="54" xfId="0" applyNumberFormat="1" applyFont="1" applyFill="1" applyBorder="1" applyAlignment="1" applyProtection="1">
      <alignment horizontal="left" vertical="center"/>
      <protection locked="0"/>
    </xf>
    <xf numFmtId="49" fontId="18" fillId="2" borderId="37" xfId="0" applyNumberFormat="1" applyFont="1" applyFill="1" applyBorder="1" applyAlignment="1" applyProtection="1">
      <alignment horizontal="left" vertical="center"/>
      <protection locked="0"/>
    </xf>
    <xf numFmtId="14" fontId="18" fillId="2" borderId="55" xfId="0" applyNumberFormat="1" applyFont="1" applyFill="1" applyBorder="1" applyAlignment="1" applyProtection="1">
      <alignment horizontal="left" vertical="center"/>
      <protection locked="0"/>
    </xf>
    <xf numFmtId="38" fontId="18" fillId="2" borderId="56" xfId="0" applyNumberFormat="1" applyFont="1" applyFill="1" applyBorder="1" applyAlignment="1" applyProtection="1">
      <alignment horizontal="center" vertical="center"/>
      <protection locked="0"/>
    </xf>
    <xf numFmtId="38" fontId="18" fillId="2" borderId="57" xfId="0" applyNumberFormat="1" applyFont="1" applyFill="1" applyBorder="1" applyAlignment="1" applyProtection="1">
      <alignment horizontal="center" vertical="center"/>
      <protection locked="0"/>
    </xf>
    <xf numFmtId="38" fontId="18" fillId="2" borderId="58" xfId="0" applyNumberFormat="1" applyFont="1" applyFill="1" applyBorder="1" applyAlignment="1" applyProtection="1">
      <alignment horizontal="center" vertical="center"/>
      <protection locked="0"/>
    </xf>
    <xf numFmtId="49" fontId="18" fillId="2" borderId="59" xfId="0" applyNumberFormat="1" applyFont="1" applyFill="1" applyBorder="1" applyAlignment="1" applyProtection="1">
      <alignment horizontal="left" vertical="center"/>
      <protection locked="0"/>
    </xf>
    <xf numFmtId="14" fontId="18" fillId="2" borderId="57" xfId="0" applyNumberFormat="1" applyFont="1" applyFill="1" applyBorder="1" applyAlignment="1" applyProtection="1">
      <alignment horizontal="left" vertical="center"/>
      <protection locked="0"/>
    </xf>
    <xf numFmtId="49" fontId="18" fillId="2" borderId="58" xfId="0" applyNumberFormat="1" applyFont="1" applyFill="1" applyBorder="1" applyAlignment="1" applyProtection="1">
      <alignment horizontal="left" vertical="center"/>
      <protection locked="0"/>
    </xf>
    <xf numFmtId="49" fontId="18" fillId="2" borderId="33" xfId="0" applyNumberFormat="1" applyFont="1" applyFill="1" applyBorder="1" applyAlignment="1" applyProtection="1">
      <alignment horizontal="left" vertical="center"/>
      <protection locked="0"/>
    </xf>
    <xf numFmtId="49" fontId="18" fillId="2" borderId="61" xfId="0" applyNumberFormat="1" applyFont="1" applyFill="1" applyBorder="1" applyAlignment="1" applyProtection="1">
      <alignment horizontal="left" vertical="center"/>
      <protection locked="0"/>
    </xf>
    <xf numFmtId="49" fontId="18" fillId="2" borderId="62" xfId="0" applyNumberFormat="1" applyFont="1" applyFill="1" applyBorder="1" applyAlignment="1" applyProtection="1">
      <alignment horizontal="left" vertical="center"/>
      <protection locked="0"/>
    </xf>
    <xf numFmtId="14" fontId="18" fillId="2" borderId="60" xfId="0" applyNumberFormat="1" applyFont="1" applyFill="1" applyBorder="1" applyAlignment="1" applyProtection="1">
      <alignment horizontal="left" vertical="center"/>
      <protection locked="0"/>
    </xf>
    <xf numFmtId="38" fontId="18" fillId="2" borderId="63" xfId="0" applyNumberFormat="1" applyFont="1" applyFill="1" applyBorder="1" applyAlignment="1" applyProtection="1">
      <alignment horizontal="center" vertical="center"/>
      <protection locked="0"/>
    </xf>
    <xf numFmtId="38" fontId="18" fillId="2" borderId="7" xfId="0" applyNumberFormat="1" applyFont="1" applyFill="1" applyBorder="1" applyAlignment="1" applyProtection="1">
      <alignment horizontal="center" vertical="center"/>
      <protection locked="0"/>
    </xf>
    <xf numFmtId="38" fontId="18" fillId="2" borderId="64" xfId="0" applyNumberFormat="1" applyFont="1" applyFill="1" applyBorder="1" applyAlignment="1" applyProtection="1">
      <alignment horizontal="center" vertical="center"/>
      <protection locked="0"/>
    </xf>
    <xf numFmtId="49" fontId="18" fillId="2" borderId="8" xfId="0" applyNumberFormat="1" applyFont="1" applyFill="1" applyBorder="1" applyAlignment="1" applyProtection="1">
      <alignment horizontal="left" vertical="center"/>
      <protection locked="0"/>
    </xf>
    <xf numFmtId="14" fontId="18" fillId="2" borderId="7" xfId="0" applyNumberFormat="1" applyFont="1" applyFill="1" applyBorder="1" applyAlignment="1" applyProtection="1">
      <alignment horizontal="left" vertical="center"/>
      <protection locked="0"/>
    </xf>
    <xf numFmtId="49" fontId="18" fillId="2" borderId="64" xfId="0" applyNumberFormat="1" applyFont="1" applyFill="1" applyBorder="1" applyAlignment="1" applyProtection="1">
      <alignment horizontal="left" vertical="center"/>
      <protection locked="0"/>
    </xf>
    <xf numFmtId="49" fontId="18" fillId="2" borderId="34" xfId="0" applyNumberFormat="1" applyFont="1" applyFill="1" applyBorder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49" fontId="18" fillId="2" borderId="20" xfId="3" applyNumberFormat="1" applyFont="1" applyFill="1" applyBorder="1" applyAlignment="1" applyProtection="1">
      <alignment horizontal="left" vertical="center"/>
      <protection locked="0"/>
    </xf>
    <xf numFmtId="38" fontId="18" fillId="2" borderId="27" xfId="3" applyNumberFormat="1" applyFont="1" applyFill="1" applyBorder="1" applyAlignment="1" applyProtection="1">
      <alignment horizontal="right" vertical="center"/>
      <protection locked="0"/>
    </xf>
    <xf numFmtId="38" fontId="18" fillId="2" borderId="18" xfId="3" applyNumberFormat="1" applyFont="1" applyFill="1" applyBorder="1" applyAlignment="1" applyProtection="1">
      <alignment horizontal="right" vertical="center"/>
      <protection locked="0"/>
    </xf>
    <xf numFmtId="49" fontId="18" fillId="2" borderId="7" xfId="3" applyNumberFormat="1" applyFont="1" applyFill="1" applyBorder="1" applyAlignment="1" applyProtection="1">
      <alignment horizontal="left" vertical="center"/>
      <protection locked="0"/>
    </xf>
    <xf numFmtId="38" fontId="18" fillId="2" borderId="22" xfId="3" applyNumberFormat="1" applyFont="1" applyFill="1" applyBorder="1" applyAlignment="1" applyProtection="1">
      <alignment horizontal="right" vertical="center"/>
      <protection locked="0"/>
    </xf>
    <xf numFmtId="14" fontId="18" fillId="2" borderId="19" xfId="0" applyNumberFormat="1" applyFont="1" applyFill="1" applyBorder="1" applyAlignment="1" applyProtection="1">
      <alignment horizontal="left" vertical="center"/>
      <protection locked="0"/>
    </xf>
    <xf numFmtId="176" fontId="18" fillId="2" borderId="34" xfId="0" applyNumberFormat="1" applyFont="1" applyFill="1" applyBorder="1" applyAlignment="1" applyProtection="1">
      <alignment horizontal="left" vertical="center"/>
      <protection locked="0"/>
    </xf>
    <xf numFmtId="176" fontId="18" fillId="2" borderId="8" xfId="0" applyNumberFormat="1" applyFont="1" applyFill="1" applyBorder="1" applyAlignment="1" applyProtection="1">
      <alignment horizontal="left" vertical="center"/>
      <protection locked="0"/>
    </xf>
    <xf numFmtId="14" fontId="18" fillId="2" borderId="5" xfId="3" applyNumberFormat="1" applyFont="1" applyFill="1" applyBorder="1" applyAlignment="1" applyProtection="1">
      <alignment horizontal="left" vertical="center"/>
      <protection locked="0"/>
    </xf>
    <xf numFmtId="176" fontId="18" fillId="2" borderId="33" xfId="3" applyNumberFormat="1" applyFont="1" applyFill="1" applyBorder="1" applyAlignment="1" applyProtection="1">
      <alignment horizontal="left" vertical="center"/>
      <protection locked="0"/>
    </xf>
    <xf numFmtId="176" fontId="18" fillId="2" borderId="6" xfId="3" applyNumberFormat="1" applyFont="1" applyFill="1" applyBorder="1" applyAlignment="1" applyProtection="1">
      <alignment horizontal="left" vertical="center"/>
      <protection locked="0"/>
    </xf>
    <xf numFmtId="14" fontId="18" fillId="2" borderId="0" xfId="0" applyNumberFormat="1" applyFont="1" applyFill="1" applyAlignment="1" applyProtection="1">
      <alignment horizontal="left" vertical="center"/>
      <protection locked="0"/>
    </xf>
    <xf numFmtId="176" fontId="18" fillId="2" borderId="0" xfId="0" applyNumberFormat="1" applyFont="1" applyFill="1" applyAlignment="1" applyProtection="1">
      <alignment horizontal="left" vertical="center"/>
      <protection locked="0"/>
    </xf>
    <xf numFmtId="49" fontId="18" fillId="2" borderId="36" xfId="2" applyNumberFormat="1" applyFont="1" applyFill="1" applyBorder="1" applyAlignment="1" applyProtection="1">
      <alignment horizontal="center" vertical="center"/>
      <protection locked="0"/>
    </xf>
    <xf numFmtId="0" fontId="18" fillId="2" borderId="6" xfId="2" applyFont="1" applyFill="1" applyBorder="1" applyAlignment="1" applyProtection="1">
      <alignment horizontal="center" vertical="center"/>
      <protection locked="0"/>
    </xf>
    <xf numFmtId="49" fontId="18" fillId="2" borderId="65" xfId="2" applyNumberFormat="1" applyFont="1" applyFill="1" applyBorder="1" applyAlignment="1" applyProtection="1">
      <alignment horizontal="center" vertical="center"/>
      <protection locked="0"/>
    </xf>
    <xf numFmtId="0" fontId="18" fillId="2" borderId="26" xfId="2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 applyProtection="1">
      <alignment horizontal="left" vertical="center"/>
      <protection locked="0"/>
    </xf>
    <xf numFmtId="183" fontId="18" fillId="2" borderId="0" xfId="0" applyNumberFormat="1" applyFont="1" applyFill="1" applyAlignment="1" applyProtection="1">
      <alignment horizontal="left" vertical="center"/>
      <protection locked="0"/>
    </xf>
    <xf numFmtId="179" fontId="18" fillId="2" borderId="0" xfId="0" applyNumberFormat="1" applyFont="1" applyFill="1" applyAlignment="1" applyProtection="1">
      <alignment horizontal="left" vertical="center"/>
      <protection locked="0"/>
    </xf>
    <xf numFmtId="49" fontId="18" fillId="2" borderId="0" xfId="0" applyNumberFormat="1" applyFont="1" applyFill="1" applyAlignment="1" applyProtection="1">
      <alignment horizontal="left" vertical="center" shrinkToFit="1"/>
      <protection locked="0"/>
    </xf>
    <xf numFmtId="38" fontId="18" fillId="2" borderId="0" xfId="0" applyNumberFormat="1" applyFont="1" applyFill="1" applyAlignment="1" applyProtection="1">
      <alignment horizontal="right" vertical="center"/>
      <protection locked="0"/>
    </xf>
    <xf numFmtId="49" fontId="18" fillId="2" borderId="0" xfId="0" applyNumberFormat="1" applyFont="1" applyFill="1" applyAlignment="1" applyProtection="1">
      <alignment horizontal="right" vertical="center"/>
      <protection locked="0"/>
    </xf>
    <xf numFmtId="49" fontId="18" fillId="2" borderId="62" xfId="2" applyNumberFormat="1" applyFont="1" applyFill="1" applyBorder="1" applyAlignment="1" applyProtection="1">
      <alignment horizontal="center" vertical="center"/>
      <protection locked="0"/>
    </xf>
    <xf numFmtId="0" fontId="18" fillId="2" borderId="8" xfId="2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14" fontId="18" fillId="2" borderId="1" xfId="3" applyNumberFormat="1" applyFont="1" applyFill="1" applyBorder="1" applyAlignment="1" applyProtection="1">
      <alignment horizontal="left" vertical="center"/>
      <protection locked="0"/>
    </xf>
    <xf numFmtId="176" fontId="18" fillId="2" borderId="2" xfId="3" applyNumberFormat="1" applyFont="1" applyFill="1" applyBorder="1" applyAlignment="1" applyProtection="1">
      <alignment horizontal="left" vertical="center"/>
      <protection locked="0"/>
    </xf>
    <xf numFmtId="176" fontId="18" fillId="2" borderId="26" xfId="3" applyNumberFormat="1" applyFont="1" applyFill="1" applyBorder="1" applyAlignment="1" applyProtection="1">
      <alignment horizontal="left" vertical="center"/>
      <protection locked="0"/>
    </xf>
    <xf numFmtId="0" fontId="22" fillId="0" borderId="0" xfId="1" applyFont="1" applyProtection="1">
      <alignment vertical="center"/>
    </xf>
    <xf numFmtId="0" fontId="4" fillId="0" borderId="0" xfId="7" applyFont="1" applyProtection="1">
      <alignment vertical="center"/>
    </xf>
    <xf numFmtId="0" fontId="8" fillId="0" borderId="0" xfId="3" applyFont="1" applyProtection="1">
      <alignment vertical="center"/>
    </xf>
    <xf numFmtId="177" fontId="7" fillId="0" borderId="0" xfId="3" applyNumberFormat="1" applyFont="1" applyAlignment="1" applyProtection="1">
      <alignment horizontal="right" vertical="top"/>
    </xf>
    <xf numFmtId="177" fontId="4" fillId="0" borderId="0" xfId="2" applyNumberFormat="1" applyFont="1" applyAlignment="1" applyProtection="1">
      <alignment vertical="top"/>
    </xf>
    <xf numFmtId="0" fontId="4" fillId="0" borderId="0" xfId="3" applyFont="1" applyProtection="1">
      <alignment vertical="center"/>
    </xf>
    <xf numFmtId="0" fontId="13" fillId="0" borderId="0" xfId="3" applyFont="1" applyProtection="1">
      <alignment vertical="center"/>
    </xf>
    <xf numFmtId="0" fontId="4" fillId="0" borderId="0" xfId="2" applyFont="1" applyProtection="1">
      <alignment vertical="center"/>
    </xf>
    <xf numFmtId="0" fontId="18" fillId="0" borderId="11" xfId="3" applyFont="1" applyBorder="1" applyProtection="1">
      <alignment vertical="center"/>
    </xf>
    <xf numFmtId="0" fontId="18" fillId="0" borderId="12" xfId="3" applyFont="1" applyBorder="1" applyProtection="1">
      <alignment vertical="center"/>
    </xf>
    <xf numFmtId="0" fontId="18" fillId="0" borderId="14" xfId="3" applyFont="1" applyBorder="1" applyProtection="1">
      <alignment vertical="center"/>
    </xf>
    <xf numFmtId="49" fontId="4" fillId="0" borderId="0" xfId="2" applyNumberFormat="1" applyFont="1" applyProtection="1">
      <alignment vertical="center"/>
    </xf>
    <xf numFmtId="0" fontId="23" fillId="0" borderId="15" xfId="3" applyFont="1" applyBorder="1" applyProtection="1">
      <alignment vertical="center"/>
    </xf>
    <xf numFmtId="0" fontId="18" fillId="0" borderId="0" xfId="3" applyFont="1" applyProtection="1">
      <alignment vertical="center"/>
    </xf>
    <xf numFmtId="0" fontId="18" fillId="0" borderId="16" xfId="3" applyFont="1" applyBorder="1" applyProtection="1">
      <alignment vertical="center"/>
    </xf>
    <xf numFmtId="0" fontId="18" fillId="0" borderId="15" xfId="3" applyFont="1" applyBorder="1" applyProtection="1">
      <alignment vertical="center"/>
    </xf>
    <xf numFmtId="0" fontId="18" fillId="0" borderId="13" xfId="3" applyFont="1" applyBorder="1" applyProtection="1">
      <alignment vertical="center"/>
    </xf>
    <xf numFmtId="0" fontId="18" fillId="0" borderId="9" xfId="3" applyFont="1" applyBorder="1" applyProtection="1">
      <alignment vertical="center"/>
    </xf>
    <xf numFmtId="0" fontId="18" fillId="0" borderId="10" xfId="3" applyFont="1" applyBorder="1" applyProtection="1">
      <alignment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12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15" xfId="0" applyFont="1" applyBorder="1" applyProtection="1">
      <alignment vertical="center"/>
    </xf>
    <xf numFmtId="0" fontId="14" fillId="0" borderId="0" xfId="0" applyFont="1" applyProtection="1">
      <alignment vertical="center"/>
    </xf>
    <xf numFmtId="0" fontId="4" fillId="0" borderId="12" xfId="0" applyFont="1" applyBorder="1" applyProtection="1">
      <alignment vertical="center"/>
    </xf>
    <xf numFmtId="0" fontId="4" fillId="0" borderId="14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16" xfId="0" applyFont="1" applyBorder="1" applyProtection="1">
      <alignment vertical="center"/>
    </xf>
    <xf numFmtId="178" fontId="4" fillId="0" borderId="15" xfId="0" applyNumberFormat="1" applyFont="1" applyBorder="1" applyProtection="1">
      <alignment vertical="center"/>
    </xf>
    <xf numFmtId="178" fontId="4" fillId="0" borderId="0" xfId="0" applyNumberFormat="1" applyFont="1" applyProtection="1">
      <alignment vertical="center"/>
    </xf>
    <xf numFmtId="0" fontId="20" fillId="0" borderId="0" xfId="0" applyFont="1" applyAlignment="1" applyProtection="1">
      <alignment horizontal="right" vertical="top"/>
    </xf>
    <xf numFmtId="0" fontId="21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0" fontId="4" fillId="0" borderId="15" xfId="0" applyFont="1" applyBorder="1" applyProtection="1">
      <alignment vertical="center"/>
    </xf>
    <xf numFmtId="49" fontId="20" fillId="0" borderId="0" xfId="0" applyNumberFormat="1" applyFont="1" applyAlignment="1" applyProtection="1">
      <alignment horizontal="right" vertical="top"/>
    </xf>
    <xf numFmtId="0" fontId="4" fillId="0" borderId="16" xfId="0" applyFont="1" applyBorder="1" applyAlignment="1" applyProtection="1">
      <alignment vertical="top"/>
    </xf>
    <xf numFmtId="179" fontId="20" fillId="0" borderId="0" xfId="0" applyNumberFormat="1" applyFont="1" applyAlignment="1" applyProtection="1">
      <alignment horizontal="right" vertical="top"/>
    </xf>
    <xf numFmtId="49" fontId="4" fillId="0" borderId="0" xfId="0" applyNumberFormat="1" applyFont="1" applyProtection="1">
      <alignment vertical="center"/>
    </xf>
    <xf numFmtId="49" fontId="4" fillId="0" borderId="16" xfId="0" applyNumberFormat="1" applyFont="1" applyBorder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13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9" xfId="0" applyFont="1" applyBorder="1" applyAlignment="1" applyProtection="1">
      <alignment vertical="top"/>
    </xf>
    <xf numFmtId="0" fontId="4" fillId="0" borderId="10" xfId="0" applyFont="1" applyBorder="1" applyProtection="1">
      <alignment vertical="center"/>
    </xf>
    <xf numFmtId="49" fontId="4" fillId="0" borderId="0" xfId="0" applyNumberFormat="1" applyFont="1" applyAlignment="1" applyProtection="1">
      <alignment vertical="top"/>
    </xf>
    <xf numFmtId="0" fontId="14" fillId="0" borderId="11" xfId="0" applyFont="1" applyBorder="1" applyAlignment="1" applyProtection="1">
      <alignment horizontal="left" vertical="center" indent="1"/>
    </xf>
    <xf numFmtId="0" fontId="14" fillId="0" borderId="12" xfId="0" applyFont="1" applyBorder="1" applyAlignment="1" applyProtection="1">
      <alignment horizontal="left" vertical="center" indent="1"/>
    </xf>
    <xf numFmtId="0" fontId="14" fillId="0" borderId="14" xfId="0" applyFont="1" applyBorder="1" applyAlignment="1" applyProtection="1">
      <alignment horizontal="left" vertical="center" indent="1"/>
    </xf>
    <xf numFmtId="0" fontId="14" fillId="0" borderId="9" xfId="0" applyFont="1" applyBorder="1" applyProtection="1">
      <alignment vertical="center"/>
    </xf>
    <xf numFmtId="179" fontId="4" fillId="0" borderId="0" xfId="0" applyNumberFormat="1" applyFont="1" applyProtection="1">
      <alignment vertical="center"/>
    </xf>
    <xf numFmtId="0" fontId="15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16" xfId="0" applyFont="1" applyBorder="1" applyAlignment="1" applyProtection="1">
      <alignment horizontal="left" vertical="top"/>
    </xf>
    <xf numFmtId="0" fontId="20" fillId="0" borderId="0" xfId="0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176" fontId="20" fillId="0" borderId="0" xfId="0" applyNumberFormat="1" applyFont="1" applyAlignment="1" applyProtection="1">
      <alignment horizontal="right" vertical="top"/>
    </xf>
    <xf numFmtId="0" fontId="17" fillId="0" borderId="0" xfId="2" applyFont="1" applyProtection="1">
      <alignment vertical="center"/>
    </xf>
    <xf numFmtId="0" fontId="17" fillId="0" borderId="15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17" fillId="0" borderId="0" xfId="3" applyFont="1" applyProtection="1">
      <alignment vertical="center"/>
    </xf>
    <xf numFmtId="49" fontId="4" fillId="0" borderId="9" xfId="0" applyNumberFormat="1" applyFont="1" applyBorder="1" applyAlignment="1" applyProtection="1">
      <alignment vertical="top"/>
    </xf>
    <xf numFmtId="0" fontId="4" fillId="0" borderId="10" xfId="0" applyFont="1" applyBorder="1" applyAlignment="1" applyProtection="1">
      <alignment vertical="top"/>
    </xf>
    <xf numFmtId="49" fontId="4" fillId="0" borderId="0" xfId="3" applyNumberFormat="1" applyFont="1" applyProtection="1">
      <alignment vertical="center"/>
    </xf>
    <xf numFmtId="0" fontId="16" fillId="0" borderId="15" xfId="0" applyFont="1" applyBorder="1" applyProtection="1">
      <alignment vertical="center"/>
    </xf>
    <xf numFmtId="0" fontId="16" fillId="0" borderId="0" xfId="0" applyFont="1" applyProtection="1">
      <alignment vertical="center"/>
    </xf>
    <xf numFmtId="49" fontId="4" fillId="0" borderId="12" xfId="0" applyNumberFormat="1" applyFont="1" applyBorder="1" applyProtection="1">
      <alignment vertical="center"/>
    </xf>
    <xf numFmtId="0" fontId="20" fillId="0" borderId="0" xfId="0" applyFont="1" applyAlignment="1" applyProtection="1">
      <alignment vertical="center" wrapText="1"/>
    </xf>
    <xf numFmtId="0" fontId="15" fillId="0" borderId="0" xfId="0" applyFont="1" applyProtection="1">
      <alignment vertical="center"/>
    </xf>
    <xf numFmtId="49" fontId="15" fillId="0" borderId="0" xfId="0" applyNumberFormat="1" applyFont="1" applyProtection="1">
      <alignment vertical="center"/>
    </xf>
    <xf numFmtId="0" fontId="15" fillId="0" borderId="0" xfId="0" applyFont="1" applyAlignment="1" applyProtection="1">
      <alignment vertical="top"/>
    </xf>
    <xf numFmtId="182" fontId="4" fillId="0" borderId="0" xfId="2" applyNumberFormat="1" applyFont="1" applyProtection="1">
      <alignment vertical="center"/>
    </xf>
    <xf numFmtId="0" fontId="20" fillId="0" borderId="0" xfId="0" applyFont="1" applyProtection="1">
      <alignment vertical="center"/>
    </xf>
    <xf numFmtId="179" fontId="14" fillId="0" borderId="13" xfId="0" applyNumberFormat="1" applyFont="1" applyBorder="1" applyProtection="1">
      <alignment vertical="center"/>
    </xf>
    <xf numFmtId="0" fontId="4" fillId="0" borderId="9" xfId="3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indent="1"/>
    </xf>
    <xf numFmtId="179" fontId="14" fillId="0" borderId="0" xfId="0" applyNumberFormat="1" applyFont="1" applyProtection="1">
      <alignment vertical="center"/>
    </xf>
    <xf numFmtId="0" fontId="4" fillId="0" borderId="14" xfId="3" applyFont="1" applyBorder="1" applyProtection="1">
      <alignment vertical="center"/>
    </xf>
    <xf numFmtId="180" fontId="4" fillId="0" borderId="0" xfId="2" applyNumberFormat="1" applyFont="1" applyProtection="1">
      <alignment vertical="center"/>
    </xf>
    <xf numFmtId="181" fontId="4" fillId="0" borderId="0" xfId="2" applyNumberFormat="1" applyFont="1" applyAlignment="1" applyProtection="1">
      <alignment horizontal="right" vertical="center"/>
    </xf>
    <xf numFmtId="180" fontId="4" fillId="0" borderId="0" xfId="2" applyNumberFormat="1" applyFont="1" applyAlignment="1" applyProtection="1">
      <alignment horizontal="right" vertical="center"/>
    </xf>
    <xf numFmtId="181" fontId="4" fillId="0" borderId="16" xfId="2" applyNumberFormat="1" applyFont="1" applyBorder="1" applyAlignment="1" applyProtection="1">
      <alignment horizontal="right" vertical="center"/>
    </xf>
    <xf numFmtId="180" fontId="20" fillId="0" borderId="0" xfId="0" applyNumberFormat="1" applyFont="1" applyAlignment="1" applyProtection="1">
      <alignment horizontal="right" vertical="top"/>
    </xf>
    <xf numFmtId="49" fontId="14" fillId="0" borderId="12" xfId="0" applyNumberFormat="1" applyFont="1" applyBorder="1" applyProtection="1">
      <alignment vertical="center"/>
    </xf>
    <xf numFmtId="49" fontId="4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vertical="top" wrapText="1"/>
    </xf>
    <xf numFmtId="0" fontId="15" fillId="0" borderId="0" xfId="0" applyFont="1" applyAlignment="1" applyProtection="1">
      <alignment vertical="top"/>
    </xf>
    <xf numFmtId="0" fontId="15" fillId="0" borderId="9" xfId="0" applyFont="1" applyBorder="1" applyAlignment="1" applyProtection="1">
      <alignment vertical="center" wrapText="1"/>
    </xf>
    <xf numFmtId="49" fontId="15" fillId="0" borderId="9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7" fillId="0" borderId="0" xfId="3" applyFont="1" applyAlignment="1" applyProtection="1">
      <alignment horizontal="center" wrapText="1"/>
    </xf>
    <xf numFmtId="0" fontId="4" fillId="0" borderId="11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49" fontId="4" fillId="0" borderId="11" xfId="0" applyNumberFormat="1" applyFont="1" applyBorder="1" applyAlignment="1" applyProtection="1">
      <alignment horizontal="center" vertical="center"/>
    </xf>
    <xf numFmtId="49" fontId="4" fillId="0" borderId="23" xfId="0" applyNumberFormat="1" applyFont="1" applyBorder="1" applyAlignment="1" applyProtection="1">
      <alignment horizontal="center" vertical="center"/>
    </xf>
    <xf numFmtId="0" fontId="4" fillId="0" borderId="24" xfId="3" applyFont="1" applyBorder="1" applyAlignment="1" applyProtection="1">
      <alignment horizontal="center" vertical="center" wrapText="1"/>
    </xf>
    <xf numFmtId="0" fontId="4" fillId="0" borderId="31" xfId="3" applyFont="1" applyBorder="1" applyAlignment="1" applyProtection="1">
      <alignment horizontal="center" vertical="center" wrapText="1"/>
    </xf>
    <xf numFmtId="0" fontId="4" fillId="0" borderId="12" xfId="3" applyFont="1" applyBorder="1" applyAlignment="1" applyProtection="1">
      <alignment horizontal="center" vertical="center" wrapText="1"/>
    </xf>
    <xf numFmtId="0" fontId="4" fillId="0" borderId="23" xfId="3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</xf>
    <xf numFmtId="0" fontId="4" fillId="0" borderId="15" xfId="3" applyFont="1" applyBorder="1" applyProtection="1">
      <alignment vertical="center"/>
    </xf>
    <xf numFmtId="0" fontId="4" fillId="6" borderId="0" xfId="3" applyFont="1" applyFill="1" applyProtection="1">
      <alignment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/>
    </xf>
    <xf numFmtId="49" fontId="4" fillId="0" borderId="25" xfId="0" applyNumberFormat="1" applyFont="1" applyBorder="1" applyAlignment="1" applyProtection="1">
      <alignment horizontal="center" vertical="center"/>
    </xf>
    <xf numFmtId="0" fontId="4" fillId="0" borderId="21" xfId="3" applyFont="1" applyBorder="1" applyAlignment="1" applyProtection="1">
      <alignment horizontal="center" vertical="center"/>
    </xf>
    <xf numFmtId="0" fontId="4" fillId="0" borderId="32" xfId="3" applyFont="1" applyBorder="1" applyAlignment="1" applyProtection="1">
      <alignment horizontal="center" vertical="center" wrapText="1"/>
    </xf>
    <xf numFmtId="0" fontId="4" fillId="0" borderId="9" xfId="3" applyFont="1" applyBorder="1" applyAlignment="1" applyProtection="1">
      <alignment horizontal="center" vertical="center" wrapText="1"/>
    </xf>
    <xf numFmtId="0" fontId="4" fillId="0" borderId="25" xfId="3" applyFont="1" applyBorder="1" applyAlignment="1" applyProtection="1">
      <alignment horizontal="center" vertical="center" wrapText="1"/>
    </xf>
    <xf numFmtId="181" fontId="4" fillId="0" borderId="21" xfId="0" applyNumberFormat="1" applyFont="1" applyBorder="1" applyAlignment="1" applyProtection="1">
      <alignment horizontal="center" vertical="center" wrapText="1"/>
    </xf>
    <xf numFmtId="180" fontId="4" fillId="0" borderId="21" xfId="0" applyNumberFormat="1" applyFont="1" applyBorder="1" applyAlignment="1" applyProtection="1">
      <alignment horizontal="center" vertical="center"/>
    </xf>
    <xf numFmtId="181" fontId="4" fillId="0" borderId="22" xfId="0" applyNumberFormat="1" applyFont="1" applyBorder="1" applyAlignment="1" applyProtection="1">
      <alignment horizontal="center" vertical="center" wrapText="1"/>
    </xf>
    <xf numFmtId="0" fontId="7" fillId="0" borderId="0" xfId="3" applyFont="1" applyAlignment="1" applyProtection="1">
      <alignment vertical="center" wrapText="1"/>
    </xf>
    <xf numFmtId="49" fontId="4" fillId="0" borderId="17" xfId="0" applyNumberFormat="1" applyFont="1" applyBorder="1" applyAlignment="1" applyProtection="1">
      <alignment horizontal="right" vertical="center"/>
    </xf>
    <xf numFmtId="0" fontId="4" fillId="0" borderId="1" xfId="3" applyFont="1" applyBorder="1" applyAlignment="1" applyProtection="1">
      <alignment horizontal="left" vertical="center"/>
    </xf>
    <xf numFmtId="0" fontId="4" fillId="0" borderId="2" xfId="3" applyFont="1" applyBorder="1" applyAlignment="1" applyProtection="1">
      <alignment horizontal="left" vertical="center"/>
    </xf>
    <xf numFmtId="0" fontId="4" fillId="0" borderId="3" xfId="3" applyFont="1" applyBorder="1" applyAlignment="1" applyProtection="1">
      <alignment horizontal="left" vertical="center"/>
    </xf>
    <xf numFmtId="0" fontId="4" fillId="5" borderId="0" xfId="3" applyFont="1" applyFill="1" applyProtection="1">
      <alignment vertical="center"/>
    </xf>
    <xf numFmtId="49" fontId="4" fillId="0" borderId="35" xfId="0" applyNumberFormat="1" applyFont="1" applyBorder="1" applyAlignment="1" applyProtection="1">
      <alignment horizontal="right" vertical="center"/>
    </xf>
    <xf numFmtId="0" fontId="4" fillId="0" borderId="5" xfId="3" applyFont="1" applyBorder="1" applyAlignment="1" applyProtection="1">
      <alignment horizontal="left" vertical="center"/>
    </xf>
    <xf numFmtId="0" fontId="4" fillId="0" borderId="33" xfId="3" applyFont="1" applyBorder="1" applyAlignment="1" applyProtection="1">
      <alignment horizontal="left" vertical="center"/>
    </xf>
    <xf numFmtId="0" fontId="4" fillId="0" borderId="30" xfId="3" applyFont="1" applyBorder="1" applyAlignment="1" applyProtection="1">
      <alignment horizontal="left" vertical="center"/>
    </xf>
    <xf numFmtId="0" fontId="4" fillId="3" borderId="33" xfId="3" applyFont="1" applyFill="1" applyBorder="1" applyAlignment="1" applyProtection="1">
      <alignment horizontal="left" vertical="center"/>
    </xf>
    <xf numFmtId="0" fontId="4" fillId="3" borderId="6" xfId="3" applyFont="1" applyFill="1" applyBorder="1" applyAlignment="1" applyProtection="1">
      <alignment horizontal="left" vertical="center"/>
    </xf>
    <xf numFmtId="49" fontId="4" fillId="0" borderId="36" xfId="0" applyNumberFormat="1" applyFont="1" applyBorder="1" applyAlignment="1" applyProtection="1">
      <alignment horizontal="right" vertical="center"/>
    </xf>
    <xf numFmtId="0" fontId="4" fillId="0" borderId="16" xfId="2" applyFont="1" applyBorder="1" applyProtection="1">
      <alignment vertical="center"/>
    </xf>
    <xf numFmtId="49" fontId="4" fillId="0" borderId="37" xfId="0" applyNumberFormat="1" applyFont="1" applyBorder="1" applyAlignment="1" applyProtection="1">
      <alignment horizontal="righ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</xf>
    <xf numFmtId="0" fontId="4" fillId="0" borderId="61" xfId="0" applyFont="1" applyBorder="1" applyAlignment="1" applyProtection="1">
      <alignment horizontal="left" vertical="center"/>
    </xf>
    <xf numFmtId="180" fontId="4" fillId="0" borderId="0" xfId="0" applyNumberFormat="1" applyFont="1" applyAlignment="1" applyProtection="1">
      <alignment vertical="top"/>
    </xf>
    <xf numFmtId="180" fontId="4" fillId="0" borderId="12" xfId="0" applyNumberFormat="1" applyFont="1" applyBorder="1" applyAlignment="1" applyProtection="1">
      <alignment vertical="top"/>
    </xf>
    <xf numFmtId="180" fontId="4" fillId="0" borderId="9" xfId="0" applyNumberFormat="1" applyFont="1" applyBorder="1" applyAlignment="1" applyProtection="1">
      <alignment vertical="top"/>
    </xf>
    <xf numFmtId="0" fontId="21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177" fontId="4" fillId="0" borderId="0" xfId="2" applyNumberFormat="1" applyFont="1" applyAlignment="1" applyProtection="1">
      <alignment vertical="top" wrapText="1"/>
    </xf>
    <xf numFmtId="177" fontId="7" fillId="0" borderId="0" xfId="2" applyNumberFormat="1" applyFont="1" applyAlignment="1" applyProtection="1">
      <alignment horizontal="right" vertical="top"/>
    </xf>
    <xf numFmtId="0" fontId="19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 wrapText="1"/>
    </xf>
    <xf numFmtId="0" fontId="4" fillId="0" borderId="28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textRotation="255"/>
    </xf>
    <xf numFmtId="0" fontId="4" fillId="0" borderId="27" xfId="0" applyFont="1" applyBorder="1" applyAlignment="1" applyProtection="1">
      <alignment horizontal="center" vertical="center"/>
    </xf>
    <xf numFmtId="0" fontId="18" fillId="4" borderId="38" xfId="0" applyFont="1" applyFill="1" applyBorder="1" applyAlignment="1" applyProtection="1">
      <alignment horizontal="center" vertical="center"/>
    </xf>
    <xf numFmtId="0" fontId="18" fillId="4" borderId="40" xfId="0" applyFont="1" applyFill="1" applyBorder="1" applyAlignment="1" applyProtection="1">
      <alignment horizontal="center" vertical="center"/>
    </xf>
    <xf numFmtId="0" fontId="18" fillId="4" borderId="42" xfId="0" applyFont="1" applyFill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left" vertical="center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67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 textRotation="255"/>
    </xf>
    <xf numFmtId="0" fontId="4" fillId="0" borderId="22" xfId="0" applyFont="1" applyBorder="1" applyAlignment="1" applyProtection="1">
      <alignment horizontal="center" vertical="center"/>
    </xf>
    <xf numFmtId="0" fontId="18" fillId="4" borderId="38" xfId="0" applyFont="1" applyFill="1" applyBorder="1" applyAlignment="1" applyProtection="1">
      <alignment horizontal="left" vertical="center" wrapText="1"/>
    </xf>
    <xf numFmtId="0" fontId="18" fillId="4" borderId="41" xfId="0" applyFont="1" applyFill="1" applyBorder="1" applyAlignment="1" applyProtection="1">
      <alignment horizontal="left" vertical="center"/>
    </xf>
    <xf numFmtId="0" fontId="18" fillId="4" borderId="43" xfId="0" applyFont="1" applyFill="1" applyBorder="1" applyAlignment="1" applyProtection="1">
      <alignment horizontal="left" vertical="center"/>
    </xf>
    <xf numFmtId="0" fontId="18" fillId="4" borderId="44" xfId="0" applyFont="1" applyFill="1" applyBorder="1" applyAlignment="1" applyProtection="1">
      <alignment horizontal="left" vertical="center" wrapText="1"/>
    </xf>
    <xf numFmtId="0" fontId="18" fillId="4" borderId="39" xfId="0" applyFont="1" applyFill="1" applyBorder="1" applyAlignment="1" applyProtection="1">
      <alignment horizontal="left" vertical="center"/>
    </xf>
    <xf numFmtId="0" fontId="18" fillId="4" borderId="42" xfId="0" applyFont="1" applyFill="1" applyBorder="1" applyAlignment="1" applyProtection="1">
      <alignment horizontal="left" vertical="center"/>
    </xf>
    <xf numFmtId="0" fontId="18" fillId="4" borderId="40" xfId="0" applyFont="1" applyFill="1" applyBorder="1" applyAlignment="1" applyProtection="1">
      <alignment horizontal="left" vertical="center"/>
    </xf>
    <xf numFmtId="0" fontId="18" fillId="4" borderId="40" xfId="0" applyFont="1" applyFill="1" applyBorder="1" applyAlignment="1" applyProtection="1">
      <alignment horizontal="left" vertical="center" wrapText="1"/>
    </xf>
    <xf numFmtId="0" fontId="4" fillId="0" borderId="3" xfId="0" applyFont="1" applyBorder="1" applyProtection="1">
      <alignment vertical="center"/>
    </xf>
    <xf numFmtId="0" fontId="4" fillId="3" borderId="45" xfId="0" applyFont="1" applyFill="1" applyBorder="1" applyProtection="1">
      <alignment vertical="center"/>
    </xf>
    <xf numFmtId="14" fontId="4" fillId="3" borderId="46" xfId="0" applyNumberFormat="1" applyFont="1" applyFill="1" applyBorder="1" applyAlignment="1" applyProtection="1">
      <alignment horizontal="left" vertical="center"/>
    </xf>
    <xf numFmtId="49" fontId="4" fillId="3" borderId="47" xfId="0" applyNumberFormat="1" applyFont="1" applyFill="1" applyBorder="1" applyAlignment="1" applyProtection="1">
      <alignment horizontal="left" vertical="center"/>
    </xf>
    <xf numFmtId="14" fontId="4" fillId="3" borderId="45" xfId="0" applyNumberFormat="1" applyFont="1" applyFill="1" applyBorder="1" applyAlignment="1" applyProtection="1">
      <alignment horizontal="left" vertical="center"/>
    </xf>
    <xf numFmtId="184" fontId="4" fillId="3" borderId="48" xfId="0" applyNumberFormat="1" applyFont="1" applyFill="1" applyBorder="1" applyAlignment="1" applyProtection="1">
      <alignment horizontal="center" vertical="center"/>
    </xf>
    <xf numFmtId="184" fontId="4" fillId="3" borderId="20" xfId="0" applyNumberFormat="1" applyFont="1" applyFill="1" applyBorder="1" applyAlignment="1" applyProtection="1">
      <alignment horizontal="center" vertical="center"/>
    </xf>
    <xf numFmtId="184" fontId="4" fillId="3" borderId="49" xfId="0" applyNumberFormat="1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horizontal="left" vertical="center"/>
    </xf>
    <xf numFmtId="14" fontId="4" fillId="3" borderId="51" xfId="0" applyNumberFormat="1" applyFont="1" applyFill="1" applyBorder="1" applyAlignment="1" applyProtection="1">
      <alignment horizontal="left" vertical="center"/>
    </xf>
    <xf numFmtId="0" fontId="4" fillId="3" borderId="52" xfId="0" applyFont="1" applyFill="1" applyBorder="1" applyAlignment="1" applyProtection="1">
      <alignment horizontal="left" vertical="center"/>
    </xf>
    <xf numFmtId="0" fontId="4" fillId="3" borderId="48" xfId="0" applyFont="1" applyFill="1" applyBorder="1" applyAlignment="1" applyProtection="1">
      <alignment horizontal="left" vertical="center"/>
    </xf>
    <xf numFmtId="14" fontId="4" fillId="3" borderId="20" xfId="0" applyNumberFormat="1" applyFont="1" applyFill="1" applyBorder="1" applyAlignment="1" applyProtection="1">
      <alignment horizontal="left" vertical="center"/>
    </xf>
    <xf numFmtId="0" fontId="4" fillId="3" borderId="51" xfId="0" applyFont="1" applyFill="1" applyBorder="1" applyAlignment="1" applyProtection="1">
      <alignment horizontal="left" vertical="center"/>
    </xf>
    <xf numFmtId="0" fontId="4" fillId="3" borderId="49" xfId="0" applyFont="1" applyFill="1" applyBorder="1" applyAlignment="1" applyProtection="1">
      <alignment horizontal="left" vertical="center"/>
    </xf>
    <xf numFmtId="0" fontId="4" fillId="3" borderId="46" xfId="0" applyFont="1" applyFill="1" applyBorder="1" applyAlignment="1" applyProtection="1">
      <alignment horizontal="left" vertical="center"/>
    </xf>
    <xf numFmtId="0" fontId="4" fillId="0" borderId="30" xfId="0" applyFont="1" applyBorder="1" applyProtection="1">
      <alignment vertical="center"/>
    </xf>
    <xf numFmtId="0" fontId="4" fillId="0" borderId="53" xfId="0" applyFont="1" applyBorder="1" applyProtection="1">
      <alignment vertical="center"/>
    </xf>
    <xf numFmtId="0" fontId="4" fillId="0" borderId="60" xfId="0" applyFont="1" applyBorder="1" applyProtection="1">
      <alignment vertical="center"/>
    </xf>
    <xf numFmtId="0" fontId="4" fillId="0" borderId="0" xfId="0" quotePrefix="1" applyFont="1" applyProtection="1">
      <alignment vertical="center"/>
    </xf>
    <xf numFmtId="0" fontId="7" fillId="0" borderId="0" xfId="3" applyNumberFormat="1" applyFont="1" applyAlignment="1" applyProtection="1">
      <alignment horizontal="right" vertical="top"/>
    </xf>
    <xf numFmtId="0" fontId="4" fillId="0" borderId="0" xfId="7" applyNumberFormat="1" applyFont="1" applyProtection="1">
      <alignment vertical="center"/>
    </xf>
    <xf numFmtId="0" fontId="4" fillId="0" borderId="0" xfId="2" applyNumberFormat="1" applyFont="1" applyProtection="1">
      <alignment vertical="center"/>
    </xf>
    <xf numFmtId="0" fontId="4" fillId="3" borderId="20" xfId="3" applyNumberFormat="1" applyFont="1" applyFill="1" applyBorder="1" applyAlignment="1" applyProtection="1">
      <alignment horizontal="left" vertical="center"/>
    </xf>
    <xf numFmtId="0" fontId="4" fillId="3" borderId="5" xfId="3" applyNumberFormat="1" applyFont="1" applyFill="1" applyBorder="1" applyAlignment="1" applyProtection="1">
      <alignment horizontal="left" vertical="center"/>
    </xf>
    <xf numFmtId="0" fontId="4" fillId="0" borderId="0" xfId="2" applyNumberFormat="1" applyFont="1" applyAlignment="1" applyProtection="1">
      <alignment horizontal="left" vertical="center"/>
    </xf>
    <xf numFmtId="0" fontId="4" fillId="0" borderId="0" xfId="0" applyNumberFormat="1" applyFont="1" applyAlignment="1" applyProtection="1">
      <alignment horizontal="left" vertical="center"/>
    </xf>
    <xf numFmtId="0" fontId="7" fillId="0" borderId="0" xfId="2" applyNumberFormat="1" applyFont="1" applyAlignment="1" applyProtection="1">
      <alignment horizontal="right" vertical="top" wrapText="1"/>
    </xf>
  </cellXfs>
  <cellStyles count="9">
    <cellStyle name="ハイパーリンク" xfId="1" builtinId="8"/>
    <cellStyle name="桁区切り 2" xfId="5" xr:uid="{00000000-0005-0000-0000-000001000000}"/>
    <cellStyle name="桁区切り 3" xfId="8" xr:uid="{00000000-0005-0000-0000-000002000000}"/>
    <cellStyle name="標準" xfId="0" builtinId="0"/>
    <cellStyle name="標準 3 3" xfId="4" xr:uid="{00000000-0005-0000-0000-000004000000}"/>
    <cellStyle name="標準 5" xfId="3" xr:uid="{00000000-0005-0000-0000-000005000000}"/>
    <cellStyle name="標準 5 2" xfId="2" xr:uid="{00000000-0005-0000-0000-000006000000}"/>
    <cellStyle name="標準 5 2 2" xfId="7" xr:uid="{00000000-0005-0000-0000-000007000000}"/>
    <cellStyle name="標準 9" xfId="6" xr:uid="{00000000-0005-0000-0000-000008000000}"/>
  </cellStyles>
  <dxfs count="334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0D0D0D"/>
      <color rgb="FFFF0000"/>
      <color rgb="FFFFD9FF"/>
      <color rgb="FFCCEDFC"/>
      <color rgb="FFFFE1FF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id-entry.com/code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Y224"/>
  <sheetViews>
    <sheetView showGridLines="0" tabSelected="1" topLeftCell="B1" zoomScaleNormal="100" zoomScalePageLayoutView="80" workbookViewId="0">
      <selection activeCell="B1" sqref="B1"/>
    </sheetView>
  </sheetViews>
  <sheetFormatPr defaultColWidth="9" defaultRowHeight="15" customHeight="1" x14ac:dyDescent="0.15"/>
  <cols>
    <col min="1" max="1" width="9.75" style="72" hidden="1" customWidth="1"/>
    <col min="2" max="3" width="1.75" style="72" customWidth="1"/>
    <col min="4" max="4" width="4.75" style="72" customWidth="1"/>
    <col min="5" max="6" width="6.625" style="72" customWidth="1"/>
    <col min="7" max="7" width="3.875" style="72" customWidth="1"/>
    <col min="8" max="8" width="6.125" style="72" customWidth="1"/>
    <col min="9" max="9" width="1.625" style="72" customWidth="1"/>
    <col min="10" max="10" width="6.75" style="72" customWidth="1"/>
    <col min="11" max="11" width="7.5" style="72" customWidth="1"/>
    <col min="12" max="12" width="4.125" style="72" customWidth="1"/>
    <col min="13" max="13" width="7.875" style="72" customWidth="1"/>
    <col min="14" max="14" width="4.75" style="72" customWidth="1"/>
    <col min="15" max="15" width="4" style="72" customWidth="1"/>
    <col min="16" max="16" width="10.125" style="72" customWidth="1"/>
    <col min="17" max="17" width="11" style="72" customWidth="1"/>
    <col min="18" max="20" width="8.875" style="72" customWidth="1"/>
    <col min="21" max="21" width="25.5" style="72" customWidth="1"/>
    <col min="22" max="22" width="2.75" style="72" customWidth="1"/>
    <col min="23" max="23" width="3.625" style="72" customWidth="1"/>
    <col min="24" max="25" width="9" style="72" hidden="1" customWidth="1"/>
    <col min="26" max="16384" width="9" style="72"/>
  </cols>
  <sheetData>
    <row r="1" spans="1:23" ht="30" customHeight="1" x14ac:dyDescent="0.15">
      <c r="A1" s="263" t="s">
        <v>234</v>
      </c>
      <c r="B1" s="68"/>
      <c r="C1" s="69" t="s">
        <v>24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262" t="s">
        <v>247</v>
      </c>
      <c r="V1" s="70"/>
      <c r="W1" s="71"/>
    </row>
    <row r="2" spans="1:23" ht="15" hidden="1" customHeight="1" x14ac:dyDescent="0.15">
      <c r="A2" s="263" t="s">
        <v>118</v>
      </c>
      <c r="B2" s="68"/>
      <c r="C2" s="73"/>
      <c r="D2" s="73"/>
      <c r="W2" s="3"/>
    </row>
    <row r="3" spans="1:23" ht="30" customHeight="1" x14ac:dyDescent="0.15">
      <c r="A3" s="264" t="s">
        <v>246</v>
      </c>
      <c r="B3" s="74"/>
      <c r="C3" s="72" t="s">
        <v>248</v>
      </c>
    </row>
    <row r="4" spans="1:23" ht="7.5" hidden="1" customHeight="1" x14ac:dyDescent="0.15">
      <c r="A4" s="74"/>
      <c r="B4" s="74"/>
    </row>
    <row r="5" spans="1:23" ht="5.25" customHeight="1" x14ac:dyDescent="0.15">
      <c r="A5" s="74"/>
      <c r="B5" s="74"/>
      <c r="C5" s="75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23" ht="15" customHeight="1" x14ac:dyDescent="0.15">
      <c r="A6" s="74"/>
      <c r="B6" s="78"/>
      <c r="C6" s="79" t="s">
        <v>239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1"/>
    </row>
    <row r="7" spans="1:23" ht="15" customHeight="1" x14ac:dyDescent="0.15">
      <c r="A7" s="74"/>
      <c r="B7" s="74"/>
      <c r="C7" s="82" t="s">
        <v>22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1"/>
    </row>
    <row r="8" spans="1:23" ht="15" customHeight="1" x14ac:dyDescent="0.15">
      <c r="A8" s="74"/>
      <c r="B8" s="74"/>
      <c r="C8" s="82" t="s">
        <v>23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1"/>
    </row>
    <row r="9" spans="1:23" ht="15" hidden="1" customHeight="1" x14ac:dyDescent="0.15">
      <c r="A9" s="74"/>
      <c r="B9" s="74"/>
      <c r="C9" s="82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1"/>
    </row>
    <row r="10" spans="1:23" ht="5.25" customHeight="1" x14ac:dyDescent="0.15">
      <c r="A10" s="74"/>
      <c r="B10" s="74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5"/>
    </row>
    <row r="11" spans="1:23" ht="27" customHeight="1" x14ac:dyDescent="0.15">
      <c r="A11" s="74"/>
      <c r="B11" s="74"/>
    </row>
    <row r="12" spans="1:23" ht="15" hidden="1" customHeight="1" x14ac:dyDescent="0.15">
      <c r="A12" s="74"/>
      <c r="B12" s="74"/>
    </row>
    <row r="13" spans="1:23" ht="20.100000000000001" customHeight="1" x14ac:dyDescent="0.15">
      <c r="A13" s="74"/>
      <c r="B13" s="74"/>
      <c r="C13" s="86" t="s">
        <v>81</v>
      </c>
      <c r="D13" s="87"/>
      <c r="E13" s="87"/>
      <c r="F13" s="87"/>
      <c r="G13" s="87"/>
      <c r="H13" s="88"/>
      <c r="I13" s="89"/>
    </row>
    <row r="14" spans="1:23" ht="20.100000000000001" customHeight="1" x14ac:dyDescent="0.15">
      <c r="A14" s="74"/>
      <c r="B14" s="74"/>
      <c r="C14" s="89"/>
      <c r="D14" s="90"/>
      <c r="E14" s="90"/>
      <c r="F14" s="90"/>
      <c r="G14" s="90"/>
      <c r="H14" s="90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2"/>
    </row>
    <row r="15" spans="1:23" ht="15" hidden="1" customHeight="1" x14ac:dyDescent="0.15">
      <c r="A15" s="74"/>
      <c r="B15" s="74"/>
      <c r="C15" s="89"/>
      <c r="D15" s="90"/>
      <c r="E15" s="90"/>
      <c r="F15" s="90"/>
      <c r="G15" s="90"/>
      <c r="H15" s="90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4"/>
    </row>
    <row r="16" spans="1:23" ht="15" hidden="1" customHeight="1" x14ac:dyDescent="0.15">
      <c r="A16" s="74"/>
      <c r="B16" s="74"/>
      <c r="C16" s="89"/>
      <c r="D16" s="90"/>
      <c r="E16" s="90"/>
      <c r="F16" s="90"/>
      <c r="G16" s="90"/>
      <c r="H16" s="90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4"/>
    </row>
    <row r="17" spans="1:22" ht="15" hidden="1" customHeight="1" x14ac:dyDescent="0.15">
      <c r="A17" s="74"/>
      <c r="B17" s="74"/>
      <c r="C17" s="89"/>
      <c r="D17" s="90"/>
      <c r="E17" s="90"/>
      <c r="F17" s="90"/>
      <c r="G17" s="90"/>
      <c r="H17" s="90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4"/>
    </row>
    <row r="18" spans="1:22" ht="15" hidden="1" customHeight="1" x14ac:dyDescent="0.15">
      <c r="A18" s="74"/>
      <c r="B18" s="74"/>
      <c r="C18" s="89"/>
      <c r="D18" s="90"/>
      <c r="E18" s="90"/>
      <c r="F18" s="90"/>
      <c r="G18" s="90"/>
      <c r="H18" s="90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4"/>
    </row>
    <row r="19" spans="1:22" ht="15" hidden="1" customHeight="1" x14ac:dyDescent="0.15">
      <c r="A19" s="74"/>
      <c r="B19" s="74"/>
      <c r="C19" s="89"/>
      <c r="D19" s="90"/>
      <c r="E19" s="90"/>
      <c r="F19" s="90"/>
      <c r="G19" s="90"/>
      <c r="H19" s="90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4"/>
    </row>
    <row r="20" spans="1:22" ht="20.100000000000001" customHeight="1" x14ac:dyDescent="0.15">
      <c r="A20" s="74">
        <f>IF(TRIM($I20)="", 1001, 0)</f>
        <v>1001</v>
      </c>
      <c r="B20" s="74"/>
      <c r="C20" s="95"/>
      <c r="D20" s="96">
        <v>1</v>
      </c>
      <c r="E20" s="72" t="s">
        <v>0</v>
      </c>
      <c r="I20" s="56"/>
      <c r="J20" s="57"/>
      <c r="K20" s="57"/>
      <c r="L20" s="57"/>
      <c r="M20" s="57"/>
      <c r="N20" s="93"/>
      <c r="O20" s="93"/>
      <c r="P20" s="93"/>
      <c r="Q20" s="93"/>
      <c r="R20" s="93"/>
      <c r="S20" s="93"/>
      <c r="T20" s="93"/>
      <c r="U20" s="93"/>
      <c r="V20" s="94"/>
    </row>
    <row r="21" spans="1:22" ht="20.100000000000001" customHeight="1" x14ac:dyDescent="0.15">
      <c r="A21" s="74"/>
      <c r="B21" s="74"/>
      <c r="C21" s="95"/>
      <c r="D21" s="96"/>
      <c r="E21" s="93"/>
      <c r="F21" s="93"/>
      <c r="G21" s="93"/>
      <c r="H21" s="93"/>
      <c r="I21" s="97"/>
      <c r="J21" s="98" t="s">
        <v>231</v>
      </c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4"/>
    </row>
    <row r="22" spans="1:22" ht="20.100000000000001" customHeight="1" x14ac:dyDescent="0.15">
      <c r="A22" s="74">
        <f>IF(AND(TRIM($I22)&lt;&gt;"", OR(ISERROR(FIND("@"&amp;LEFT($I22,3)&amp;"@", 都道府県3))=FALSE, ISERROR(FIND("@"&amp;LEFT($I22,4)&amp;"@",都道府県4))=FALSE))=FALSE, 1001, 0)</f>
        <v>1001</v>
      </c>
      <c r="B22" s="74"/>
      <c r="C22" s="95"/>
      <c r="D22" s="96">
        <v>2</v>
      </c>
      <c r="E22" s="72" t="s">
        <v>1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94"/>
    </row>
    <row r="23" spans="1:22" ht="20.100000000000001" customHeight="1" x14ac:dyDescent="0.15">
      <c r="A23" s="74"/>
      <c r="B23" s="74"/>
      <c r="C23" s="95"/>
      <c r="D23" s="96"/>
      <c r="E23" s="93"/>
      <c r="F23" s="93"/>
      <c r="G23" s="93"/>
      <c r="H23" s="93"/>
      <c r="I23" s="97"/>
      <c r="J23" s="99" t="s">
        <v>25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4"/>
    </row>
    <row r="24" spans="1:22" ht="20.100000000000001" customHeight="1" x14ac:dyDescent="0.15">
      <c r="A24" s="74">
        <f>IF(TRIM($I24)="", 1001, 0)</f>
        <v>1001</v>
      </c>
      <c r="B24" s="74"/>
      <c r="C24" s="95"/>
      <c r="D24" s="96">
        <v>3</v>
      </c>
      <c r="E24" s="72" t="s">
        <v>2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94"/>
    </row>
    <row r="25" spans="1:22" ht="20.100000000000001" customHeight="1" x14ac:dyDescent="0.15">
      <c r="A25" s="74"/>
      <c r="B25" s="74"/>
      <c r="C25" s="100"/>
      <c r="D25" s="93"/>
      <c r="E25" s="93"/>
      <c r="F25" s="93"/>
      <c r="G25" s="93"/>
      <c r="H25" s="93"/>
      <c r="I25" s="97"/>
      <c r="J25" s="98" t="s">
        <v>232</v>
      </c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4"/>
    </row>
    <row r="26" spans="1:22" ht="20.100000000000001" customHeight="1" x14ac:dyDescent="0.15">
      <c r="A26" s="74">
        <f>IF(TRIM($I26)="", 1001, 0)</f>
        <v>1001</v>
      </c>
      <c r="B26" s="74"/>
      <c r="C26" s="95"/>
      <c r="D26" s="96">
        <v>4</v>
      </c>
      <c r="E26" s="72" t="s">
        <v>3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94"/>
    </row>
    <row r="27" spans="1:22" ht="20.100000000000001" customHeight="1" x14ac:dyDescent="0.15">
      <c r="A27" s="74"/>
      <c r="B27" s="74"/>
      <c r="C27" s="100"/>
      <c r="D27" s="93"/>
      <c r="E27" s="93"/>
      <c r="F27" s="93"/>
      <c r="G27" s="93"/>
      <c r="H27" s="93"/>
      <c r="I27" s="97"/>
      <c r="J27" s="98" t="s">
        <v>223</v>
      </c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4"/>
    </row>
    <row r="28" spans="1:22" ht="20.100000000000001" customHeight="1" x14ac:dyDescent="0.15">
      <c r="A28" s="74">
        <f>IF(TRIM($I28)="", 1001, 0)</f>
        <v>1001</v>
      </c>
      <c r="B28" s="74"/>
      <c r="C28" s="95"/>
      <c r="D28" s="96">
        <v>5</v>
      </c>
      <c r="E28" s="72" t="s">
        <v>17</v>
      </c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94"/>
    </row>
    <row r="29" spans="1:22" ht="20.100000000000001" customHeight="1" x14ac:dyDescent="0.15">
      <c r="A29" s="74"/>
      <c r="B29" s="74"/>
      <c r="C29" s="100"/>
      <c r="D29" s="93"/>
      <c r="E29" s="93"/>
      <c r="F29" s="93"/>
      <c r="G29" s="93"/>
      <c r="H29" s="93"/>
      <c r="I29" s="101"/>
      <c r="J29" s="99" t="s">
        <v>15</v>
      </c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102"/>
    </row>
    <row r="30" spans="1:22" ht="20.100000000000001" customHeight="1" x14ac:dyDescent="0.15">
      <c r="A30" s="74">
        <f>IF(TRIM($I30)="", 1001, 0)</f>
        <v>1001</v>
      </c>
      <c r="B30" s="74"/>
      <c r="C30" s="95"/>
      <c r="D30" s="96">
        <v>6</v>
      </c>
      <c r="E30" s="72" t="s">
        <v>4</v>
      </c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94"/>
    </row>
    <row r="31" spans="1:22" ht="20.100000000000001" customHeight="1" x14ac:dyDescent="0.15">
      <c r="A31" s="74"/>
      <c r="B31" s="74"/>
      <c r="C31" s="100"/>
      <c r="D31" s="93"/>
      <c r="E31" s="93"/>
      <c r="F31" s="93"/>
      <c r="G31" s="93"/>
      <c r="H31" s="93"/>
      <c r="I31" s="101"/>
      <c r="J31" s="99" t="s">
        <v>12</v>
      </c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102"/>
    </row>
    <row r="32" spans="1:22" ht="20.100000000000001" customHeight="1" x14ac:dyDescent="0.15">
      <c r="A32" s="74">
        <f>IF(TRIM($I32)="", 1001, 0)</f>
        <v>1001</v>
      </c>
      <c r="B32" s="74"/>
      <c r="C32" s="95"/>
      <c r="D32" s="96">
        <v>7</v>
      </c>
      <c r="E32" s="72" t="s">
        <v>5</v>
      </c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94"/>
    </row>
    <row r="33" spans="1:23" ht="20.100000000000001" customHeight="1" x14ac:dyDescent="0.15">
      <c r="A33" s="74"/>
      <c r="B33" s="74"/>
      <c r="C33" s="100"/>
      <c r="D33" s="93"/>
      <c r="E33" s="93"/>
      <c r="F33" s="93"/>
      <c r="G33" s="93"/>
      <c r="H33" s="93"/>
      <c r="I33" s="101"/>
      <c r="J33" s="99" t="s">
        <v>13</v>
      </c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4"/>
    </row>
    <row r="34" spans="1:23" ht="20.100000000000001" customHeight="1" x14ac:dyDescent="0.15">
      <c r="A34" s="74">
        <f>IF(NOT(AND(TRIM($I34)&lt;&gt;"",ISNUMBER(VALUE(SUBSTITUTE($I34,"-",""))))), 1001, 0)</f>
        <v>1001</v>
      </c>
      <c r="B34" s="74"/>
      <c r="C34" s="95"/>
      <c r="D34" s="96">
        <v>8</v>
      </c>
      <c r="E34" s="72" t="s">
        <v>6</v>
      </c>
      <c r="I34" s="55"/>
      <c r="J34" s="55"/>
      <c r="K34" s="55"/>
      <c r="L34" s="55"/>
      <c r="M34" s="55"/>
      <c r="N34" s="93"/>
      <c r="O34" s="93"/>
      <c r="P34" s="93"/>
      <c r="Q34" s="93"/>
      <c r="R34" s="93"/>
      <c r="S34" s="93"/>
      <c r="T34" s="93"/>
      <c r="U34" s="93"/>
      <c r="V34" s="94"/>
    </row>
    <row r="35" spans="1:23" ht="20.100000000000001" customHeight="1" x14ac:dyDescent="0.15">
      <c r="A35" s="74"/>
      <c r="B35" s="74"/>
      <c r="C35" s="100"/>
      <c r="D35" s="93"/>
      <c r="E35" s="93"/>
      <c r="F35" s="93"/>
      <c r="G35" s="93"/>
      <c r="H35" s="93"/>
      <c r="I35" s="103"/>
      <c r="J35" s="98" t="s">
        <v>224</v>
      </c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4"/>
    </row>
    <row r="36" spans="1:23" ht="20.100000000000001" customHeight="1" x14ac:dyDescent="0.15">
      <c r="A36" s="74">
        <f>IF(AND(TRIM($I36)&lt;&gt;"",NOT(ISNUMBER(VALUE(SUBSTITUTE($I36,"-",""))))), 1001, 0)</f>
        <v>0</v>
      </c>
      <c r="B36" s="74"/>
      <c r="C36" s="95"/>
      <c r="D36" s="96">
        <v>9</v>
      </c>
      <c r="E36" s="72" t="s">
        <v>7</v>
      </c>
      <c r="I36" s="55"/>
      <c r="J36" s="57"/>
      <c r="K36" s="57"/>
      <c r="L36" s="57"/>
      <c r="M36" s="57"/>
      <c r="N36" s="93"/>
      <c r="O36" s="93"/>
      <c r="P36" s="93"/>
      <c r="Q36" s="93"/>
      <c r="R36" s="93"/>
      <c r="S36" s="93"/>
      <c r="T36" s="93"/>
      <c r="U36" s="93"/>
      <c r="V36" s="94"/>
    </row>
    <row r="37" spans="1:23" ht="20.100000000000001" customHeight="1" x14ac:dyDescent="0.15">
      <c r="A37" s="74"/>
      <c r="B37" s="74"/>
      <c r="C37" s="100"/>
      <c r="D37" s="93"/>
      <c r="E37" s="93"/>
      <c r="F37" s="93"/>
      <c r="G37" s="93"/>
      <c r="H37" s="93"/>
      <c r="I37" s="101"/>
      <c r="J37" s="99" t="s">
        <v>178</v>
      </c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4"/>
    </row>
    <row r="38" spans="1:23" ht="20.100000000000001" customHeight="1" x14ac:dyDescent="0.15">
      <c r="A38" s="74"/>
      <c r="B38" s="74"/>
      <c r="C38" s="95"/>
      <c r="D38" s="96">
        <v>10</v>
      </c>
      <c r="E38" s="72" t="s">
        <v>11</v>
      </c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94"/>
    </row>
    <row r="39" spans="1:23" ht="20.100000000000001" customHeight="1" x14ac:dyDescent="0.15">
      <c r="A39" s="74"/>
      <c r="B39" s="74"/>
      <c r="C39" s="100"/>
      <c r="D39" s="93"/>
      <c r="E39" s="93"/>
      <c r="F39" s="93"/>
      <c r="G39" s="93"/>
      <c r="H39" s="93"/>
      <c r="I39" s="101"/>
      <c r="J39" s="99" t="s">
        <v>16</v>
      </c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4"/>
    </row>
    <row r="40" spans="1:23" ht="20.100000000000001" customHeight="1" x14ac:dyDescent="0.15">
      <c r="A40" s="74">
        <f>IF(AND($I40&lt;&gt;"一致する", $I40&lt;&gt;"一致しない"), 1001, 0)</f>
        <v>0</v>
      </c>
      <c r="B40" s="74"/>
      <c r="C40" s="95"/>
      <c r="D40" s="96">
        <v>11</v>
      </c>
      <c r="E40" s="72" t="s">
        <v>169</v>
      </c>
      <c r="I40" s="55" t="s">
        <v>170</v>
      </c>
      <c r="J40" s="57"/>
      <c r="K40" s="57"/>
      <c r="L40" s="57"/>
      <c r="M40" s="57"/>
      <c r="N40" s="104"/>
      <c r="O40" s="104"/>
      <c r="P40" s="104"/>
      <c r="Q40" s="104"/>
      <c r="R40" s="104"/>
      <c r="S40" s="104"/>
      <c r="T40" s="104"/>
      <c r="U40" s="104"/>
      <c r="V40" s="105"/>
      <c r="W40" s="104"/>
    </row>
    <row r="41" spans="1:23" ht="20.100000000000001" customHeight="1" x14ac:dyDescent="0.15">
      <c r="A41" s="74"/>
      <c r="B41" s="74"/>
      <c r="C41" s="100"/>
      <c r="D41" s="93"/>
      <c r="E41" s="93"/>
      <c r="F41" s="93"/>
      <c r="G41" s="93"/>
      <c r="H41" s="93"/>
      <c r="I41" s="101"/>
      <c r="J41" s="99" t="s">
        <v>227</v>
      </c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2"/>
      <c r="W41" s="106"/>
    </row>
    <row r="42" spans="1:23" ht="15.75" customHeight="1" x14ac:dyDescent="0.15">
      <c r="A42" s="74"/>
      <c r="B42" s="74"/>
      <c r="C42" s="107"/>
      <c r="D42" s="108"/>
      <c r="E42" s="108"/>
      <c r="F42" s="108"/>
      <c r="G42" s="108"/>
      <c r="H42" s="108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10"/>
    </row>
    <row r="43" spans="1:23" ht="15.75" customHeight="1" x14ac:dyDescent="0.15">
      <c r="A43" s="74"/>
      <c r="B43" s="74"/>
      <c r="C43" s="93"/>
      <c r="D43" s="93"/>
      <c r="E43" s="93"/>
      <c r="F43" s="93"/>
      <c r="G43" s="93"/>
      <c r="H43" s="93"/>
      <c r="I43" s="111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93"/>
    </row>
    <row r="44" spans="1:23" ht="15.75" hidden="1" customHeight="1" x14ac:dyDescent="0.15">
      <c r="A44" s="74"/>
      <c r="B44" s="74"/>
      <c r="C44" s="93"/>
      <c r="D44" s="93"/>
      <c r="E44" s="93"/>
      <c r="F44" s="93"/>
      <c r="G44" s="93"/>
      <c r="H44" s="93"/>
      <c r="I44" s="111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93"/>
    </row>
    <row r="45" spans="1:23" ht="15.75" hidden="1" customHeight="1" x14ac:dyDescent="0.15">
      <c r="A45" s="74"/>
      <c r="B45" s="74"/>
      <c r="C45" s="93"/>
      <c r="D45" s="93"/>
      <c r="E45" s="93"/>
      <c r="F45" s="93"/>
      <c r="G45" s="93"/>
      <c r="H45" s="93"/>
      <c r="I45" s="111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93"/>
    </row>
    <row r="46" spans="1:23" ht="15.75" hidden="1" customHeight="1" x14ac:dyDescent="0.15">
      <c r="A46" s="74"/>
      <c r="B46" s="74"/>
      <c r="C46" s="93"/>
      <c r="D46" s="93"/>
      <c r="E46" s="93"/>
      <c r="F46" s="93"/>
      <c r="G46" s="93"/>
      <c r="H46" s="93"/>
      <c r="I46" s="111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93"/>
    </row>
    <row r="47" spans="1:23" ht="15.75" hidden="1" customHeight="1" x14ac:dyDescent="0.15">
      <c r="A47" s="74"/>
      <c r="B47" s="74"/>
      <c r="C47" s="93"/>
      <c r="D47" s="93"/>
      <c r="E47" s="93"/>
      <c r="F47" s="93"/>
      <c r="G47" s="93"/>
      <c r="H47" s="93"/>
      <c r="I47" s="111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</row>
    <row r="48" spans="1:23" ht="15.75" hidden="1" customHeight="1" x14ac:dyDescent="0.15">
      <c r="A48" s="74"/>
      <c r="B48" s="74"/>
      <c r="C48" s="93"/>
      <c r="D48" s="93"/>
      <c r="E48" s="93"/>
      <c r="F48" s="93"/>
      <c r="G48" s="93"/>
      <c r="H48" s="93"/>
      <c r="I48" s="111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93"/>
    </row>
    <row r="49" spans="1:23" ht="15.75" hidden="1" customHeight="1" x14ac:dyDescent="0.15">
      <c r="A49" s="74"/>
      <c r="B49" s="74"/>
      <c r="C49" s="93"/>
      <c r="D49" s="93"/>
      <c r="E49" s="93"/>
      <c r="F49" s="93"/>
      <c r="G49" s="93"/>
      <c r="H49" s="93"/>
      <c r="I49" s="111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93"/>
    </row>
    <row r="50" spans="1:23" ht="15.75" hidden="1" customHeight="1" x14ac:dyDescent="0.15">
      <c r="A50" s="74"/>
      <c r="B50" s="74"/>
      <c r="C50" s="93"/>
      <c r="D50" s="93"/>
      <c r="E50" s="93"/>
      <c r="F50" s="93"/>
      <c r="G50" s="93"/>
      <c r="H50" s="93"/>
      <c r="I50" s="111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93"/>
    </row>
    <row r="51" spans="1:23" ht="13.5" hidden="1" x14ac:dyDescent="0.15">
      <c r="A51" s="74"/>
      <c r="B51" s="74"/>
      <c r="C51" s="93"/>
      <c r="D51" s="93"/>
      <c r="E51" s="93"/>
      <c r="F51" s="93"/>
      <c r="G51" s="93"/>
      <c r="H51" s="93"/>
      <c r="I51" s="111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</row>
    <row r="52" spans="1:23" ht="15.75" hidden="1" customHeight="1" x14ac:dyDescent="0.15">
      <c r="A52" s="74"/>
      <c r="B52" s="74"/>
      <c r="C52" s="93"/>
      <c r="D52" s="93"/>
      <c r="E52" s="93"/>
      <c r="F52" s="93"/>
      <c r="G52" s="93"/>
      <c r="H52" s="93"/>
      <c r="I52" s="111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93"/>
    </row>
    <row r="53" spans="1:23" ht="15.75" hidden="1" customHeight="1" x14ac:dyDescent="0.15">
      <c r="A53" s="74"/>
      <c r="B53" s="74"/>
      <c r="C53" s="93"/>
      <c r="D53" s="93"/>
      <c r="E53" s="93"/>
      <c r="F53" s="93"/>
      <c r="G53" s="93"/>
      <c r="H53" s="93"/>
      <c r="I53" s="111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93"/>
    </row>
    <row r="54" spans="1:23" ht="15.75" hidden="1" customHeight="1" x14ac:dyDescent="0.15">
      <c r="A54" s="74"/>
      <c r="B54" s="74"/>
      <c r="C54" s="93"/>
      <c r="D54" s="93"/>
      <c r="E54" s="93"/>
      <c r="F54" s="93"/>
      <c r="G54" s="93"/>
      <c r="H54" s="93"/>
      <c r="I54" s="111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93"/>
    </row>
    <row r="55" spans="1:23" ht="13.5" hidden="1" x14ac:dyDescent="0.15">
      <c r="A55" s="74"/>
      <c r="B55" s="74"/>
      <c r="C55" s="93"/>
      <c r="D55" s="93"/>
      <c r="E55" s="93"/>
      <c r="F55" s="93"/>
      <c r="G55" s="93"/>
      <c r="H55" s="93"/>
      <c r="I55" s="111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</row>
    <row r="56" spans="1:23" ht="15.75" hidden="1" customHeight="1" x14ac:dyDescent="0.15">
      <c r="A56" s="74"/>
      <c r="B56" s="74"/>
      <c r="C56" s="93"/>
      <c r="D56" s="93"/>
      <c r="E56" s="93"/>
      <c r="F56" s="93"/>
      <c r="G56" s="93"/>
      <c r="H56" s="93"/>
      <c r="I56" s="111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93"/>
    </row>
    <row r="57" spans="1:23" ht="15.75" hidden="1" customHeight="1" x14ac:dyDescent="0.15">
      <c r="A57" s="74"/>
      <c r="B57" s="74"/>
      <c r="C57" s="93"/>
      <c r="D57" s="93"/>
      <c r="E57" s="93"/>
      <c r="F57" s="93"/>
      <c r="G57" s="93"/>
      <c r="H57" s="93"/>
      <c r="I57" s="111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93"/>
    </row>
    <row r="58" spans="1:23" ht="15.75" hidden="1" customHeight="1" x14ac:dyDescent="0.15">
      <c r="A58" s="74"/>
      <c r="B58" s="74"/>
      <c r="C58" s="93"/>
      <c r="D58" s="93"/>
      <c r="E58" s="93"/>
      <c r="F58" s="93"/>
      <c r="G58" s="93"/>
      <c r="H58" s="93"/>
      <c r="I58" s="111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93"/>
    </row>
    <row r="59" spans="1:23" ht="15.75" customHeight="1" x14ac:dyDescent="0.15">
      <c r="A59" s="74"/>
      <c r="B59" s="74"/>
      <c r="C59" s="93"/>
      <c r="D59" s="93"/>
      <c r="E59" s="93"/>
      <c r="F59" s="93"/>
      <c r="G59" s="93"/>
      <c r="H59" s="93"/>
      <c r="I59" s="111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</row>
    <row r="60" spans="1:23" ht="20.100000000000001" customHeight="1" x14ac:dyDescent="0.15">
      <c r="A60" s="74"/>
      <c r="B60" s="74"/>
      <c r="C60" s="112" t="s">
        <v>82</v>
      </c>
      <c r="D60" s="113"/>
      <c r="E60" s="113"/>
      <c r="F60" s="113"/>
      <c r="G60" s="113"/>
      <c r="H60" s="114"/>
      <c r="I60" s="115"/>
    </row>
    <row r="61" spans="1:23" ht="15" customHeight="1" x14ac:dyDescent="0.15">
      <c r="A61" s="74"/>
      <c r="B61" s="74"/>
      <c r="C61" s="100"/>
      <c r="D61" s="93"/>
      <c r="E61" s="93"/>
      <c r="F61" s="93"/>
      <c r="G61" s="93"/>
      <c r="H61" s="93"/>
      <c r="I61" s="116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2"/>
      <c r="W61" s="100"/>
    </row>
    <row r="62" spans="1:23" ht="20.100000000000001" customHeight="1" x14ac:dyDescent="0.15">
      <c r="A62" s="74"/>
      <c r="B62" s="74"/>
      <c r="C62" s="89"/>
      <c r="D62" s="117" t="s">
        <v>171</v>
      </c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94"/>
      <c r="W62" s="93"/>
    </row>
    <row r="63" spans="1:23" ht="20.100000000000001" customHeight="1" x14ac:dyDescent="0.15">
      <c r="A63" s="74">
        <f>IF(AND($I63&lt;&gt;"しない", $I63&lt;&gt;"する"), 1001, 0)</f>
        <v>1001</v>
      </c>
      <c r="B63" s="74"/>
      <c r="C63" s="89"/>
      <c r="D63" s="96">
        <v>1</v>
      </c>
      <c r="E63" s="93" t="s">
        <v>172</v>
      </c>
      <c r="F63" s="93"/>
      <c r="G63" s="93"/>
      <c r="H63" s="93"/>
      <c r="I63" s="55"/>
      <c r="J63" s="63"/>
      <c r="K63" s="63"/>
      <c r="L63" s="63"/>
      <c r="M63" s="63"/>
      <c r="N63" s="93"/>
      <c r="O63" s="93"/>
      <c r="P63" s="93"/>
      <c r="Q63" s="93"/>
      <c r="R63" s="93"/>
      <c r="S63" s="118"/>
      <c r="T63" s="118"/>
      <c r="U63" s="118"/>
      <c r="V63" s="119"/>
      <c r="W63" s="118"/>
    </row>
    <row r="64" spans="1:23" ht="20.100000000000001" customHeight="1" x14ac:dyDescent="0.15">
      <c r="A64" s="74"/>
      <c r="B64" s="74"/>
      <c r="C64" s="89"/>
      <c r="D64" s="93"/>
      <c r="E64" s="93"/>
      <c r="F64" s="93"/>
      <c r="G64" s="93"/>
      <c r="H64" s="93"/>
      <c r="I64" s="101"/>
      <c r="J64" s="99" t="s">
        <v>173</v>
      </c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2"/>
      <c r="W64" s="106"/>
    </row>
    <row r="65" spans="1:23" ht="20.100000000000001" hidden="1" customHeight="1" x14ac:dyDescent="0.15">
      <c r="A65" s="74"/>
      <c r="B65" s="74"/>
      <c r="C65" s="100"/>
      <c r="D65" s="93"/>
      <c r="E65" s="93"/>
      <c r="F65" s="93"/>
      <c r="G65" s="93"/>
      <c r="H65" s="93"/>
      <c r="I65" s="120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2"/>
      <c r="W65" s="121"/>
    </row>
    <row r="66" spans="1:23" ht="20.100000000000001" hidden="1" customHeight="1" x14ac:dyDescent="0.15">
      <c r="A66" s="74"/>
      <c r="B66" s="74"/>
      <c r="C66" s="100"/>
      <c r="D66" s="93"/>
      <c r="E66" s="93"/>
      <c r="F66" s="93"/>
      <c r="G66" s="93"/>
      <c r="H66" s="93"/>
      <c r="I66" s="120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2"/>
      <c r="W66" s="121"/>
    </row>
    <row r="67" spans="1:23" ht="20.100000000000001" hidden="1" customHeight="1" x14ac:dyDescent="0.15">
      <c r="A67" s="74"/>
      <c r="B67" s="74"/>
      <c r="C67" s="100"/>
      <c r="D67" s="93"/>
      <c r="E67" s="93"/>
      <c r="F67" s="93"/>
      <c r="G67" s="93"/>
      <c r="H67" s="93"/>
      <c r="I67" s="120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2"/>
      <c r="W67" s="121"/>
    </row>
    <row r="68" spans="1:23" ht="20.100000000000001" hidden="1" customHeight="1" x14ac:dyDescent="0.15">
      <c r="A68" s="74"/>
      <c r="B68" s="74"/>
      <c r="C68" s="100"/>
      <c r="D68" s="93"/>
      <c r="E68" s="93"/>
      <c r="F68" s="93"/>
      <c r="G68" s="93"/>
      <c r="H68" s="93"/>
      <c r="I68" s="120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2"/>
      <c r="W68" s="121"/>
    </row>
    <row r="69" spans="1:23" ht="20.100000000000001" customHeight="1" x14ac:dyDescent="0.15">
      <c r="A69" s="74">
        <f>IF(OR(AND($I63="する",TRIM($I69)=""),AND($I63="しない",NOT(ISBLANK($I69)))), 1001, 0)</f>
        <v>0</v>
      </c>
      <c r="B69" s="74"/>
      <c r="C69" s="95"/>
      <c r="D69" s="96">
        <v>2</v>
      </c>
      <c r="E69" s="72" t="s">
        <v>0</v>
      </c>
      <c r="I69" s="56"/>
      <c r="J69" s="57"/>
      <c r="K69" s="57"/>
      <c r="L69" s="57"/>
      <c r="M69" s="57"/>
      <c r="N69" s="93"/>
      <c r="O69" s="93"/>
      <c r="P69" s="93"/>
      <c r="Q69" s="93"/>
      <c r="R69" s="93"/>
      <c r="S69" s="93"/>
      <c r="T69" s="93"/>
      <c r="U69" s="93"/>
      <c r="V69" s="94"/>
      <c r="W69" s="93"/>
    </row>
    <row r="70" spans="1:23" ht="20.100000000000001" customHeight="1" x14ac:dyDescent="0.15">
      <c r="A70" s="74"/>
      <c r="B70" s="74"/>
      <c r="C70" s="95"/>
      <c r="D70" s="96"/>
      <c r="E70" s="93"/>
      <c r="F70" s="93"/>
      <c r="G70" s="93"/>
      <c r="H70" s="93"/>
      <c r="I70" s="97"/>
      <c r="J70" s="98" t="s">
        <v>231</v>
      </c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2"/>
      <c r="W70" s="106"/>
    </row>
    <row r="71" spans="1:23" ht="20.100000000000001" customHeight="1" x14ac:dyDescent="0.15">
      <c r="A71" s="74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74"/>
      <c r="C71" s="95"/>
      <c r="D71" s="96">
        <v>3</v>
      </c>
      <c r="E71" s="72" t="s">
        <v>1</v>
      </c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93"/>
      <c r="W71" s="100"/>
    </row>
    <row r="72" spans="1:23" ht="20.100000000000001" customHeight="1" x14ac:dyDescent="0.15">
      <c r="A72" s="74"/>
      <c r="B72" s="74"/>
      <c r="C72" s="95"/>
      <c r="D72" s="96"/>
      <c r="E72" s="93"/>
      <c r="F72" s="93"/>
      <c r="G72" s="93"/>
      <c r="H72" s="93"/>
      <c r="I72" s="97"/>
      <c r="J72" s="99" t="s">
        <v>25</v>
      </c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2"/>
      <c r="W72" s="106"/>
    </row>
    <row r="73" spans="1:23" ht="20.100000000000001" customHeight="1" x14ac:dyDescent="0.15">
      <c r="A73" s="74">
        <f>IF(OR(AND($I63="する",TRIM($I73)=""),AND($I63="しない",NOT(ISBLANK($I73)))), 1001, 0)</f>
        <v>0</v>
      </c>
      <c r="B73" s="74"/>
      <c r="C73" s="95"/>
      <c r="D73" s="96">
        <v>4</v>
      </c>
      <c r="E73" s="72" t="s">
        <v>2</v>
      </c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94"/>
      <c r="W73" s="93"/>
    </row>
    <row r="74" spans="1:23" ht="32.1" customHeight="1" x14ac:dyDescent="0.15">
      <c r="A74" s="74"/>
      <c r="B74" s="74"/>
      <c r="C74" s="100"/>
      <c r="D74" s="93"/>
      <c r="E74" s="93"/>
      <c r="F74" s="93"/>
      <c r="G74" s="93"/>
      <c r="H74" s="93"/>
      <c r="I74" s="101"/>
      <c r="J74" s="123" t="s">
        <v>221</v>
      </c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02"/>
      <c r="W74" s="106"/>
    </row>
    <row r="75" spans="1:23" ht="20.100000000000001" customHeight="1" x14ac:dyDescent="0.15">
      <c r="A75" s="74">
        <f>IF(OR(AND($I63="する",TRIM($I75)=""),AND($I63="しない",NOT(ISBLANK($I75)))), 1001, 0)</f>
        <v>0</v>
      </c>
      <c r="B75" s="74"/>
      <c r="C75" s="95"/>
      <c r="D75" s="96">
        <v>5</v>
      </c>
      <c r="E75" s="72" t="s">
        <v>3</v>
      </c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94"/>
      <c r="W75" s="93"/>
    </row>
    <row r="76" spans="1:23" ht="32.1" customHeight="1" x14ac:dyDescent="0.15">
      <c r="A76" s="74"/>
      <c r="B76" s="74"/>
      <c r="C76" s="100"/>
      <c r="D76" s="93"/>
      <c r="E76" s="93"/>
      <c r="F76" s="93"/>
      <c r="G76" s="93"/>
      <c r="H76" s="93"/>
      <c r="I76" s="125"/>
      <c r="J76" s="123" t="s">
        <v>222</v>
      </c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94"/>
      <c r="W76" s="93"/>
    </row>
    <row r="77" spans="1:23" ht="20.100000000000001" customHeight="1" x14ac:dyDescent="0.15">
      <c r="A77" s="74">
        <f>IF(OR(AND($I63="する",TRIM($I77)=""),AND($I63="しない",NOT(ISBLANK($I77)))), 1001, 0)</f>
        <v>0</v>
      </c>
      <c r="B77" s="74"/>
      <c r="C77" s="95"/>
      <c r="D77" s="96">
        <v>6</v>
      </c>
      <c r="E77" s="72" t="s">
        <v>174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94"/>
      <c r="W77" s="93"/>
    </row>
    <row r="78" spans="1:23" ht="20.100000000000001" customHeight="1" x14ac:dyDescent="0.15">
      <c r="A78" s="74"/>
      <c r="B78" s="74"/>
      <c r="C78" s="100"/>
      <c r="D78" s="93"/>
      <c r="E78" s="93"/>
      <c r="F78" s="93"/>
      <c r="G78" s="93"/>
      <c r="H78" s="93"/>
      <c r="I78" s="101"/>
      <c r="J78" s="98" t="s">
        <v>226</v>
      </c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2"/>
      <c r="W78" s="106"/>
    </row>
    <row r="79" spans="1:23" ht="20.100000000000001" customHeight="1" x14ac:dyDescent="0.15">
      <c r="A79" s="74">
        <f>IF(OR(AND($I63="する",TRIM($I79)=""),AND($I63="しない",NOT(ISBLANK($I79)))), 1001, 0)</f>
        <v>0</v>
      </c>
      <c r="B79" s="74"/>
      <c r="C79" s="95"/>
      <c r="D79" s="96">
        <v>7</v>
      </c>
      <c r="E79" s="72" t="s">
        <v>175</v>
      </c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94"/>
      <c r="W79" s="93"/>
    </row>
    <row r="80" spans="1:23" ht="20.100000000000001" customHeight="1" x14ac:dyDescent="0.15">
      <c r="A80" s="74"/>
      <c r="B80" s="74"/>
      <c r="C80" s="100"/>
      <c r="D80" s="93"/>
      <c r="E80" s="93"/>
      <c r="F80" s="93"/>
      <c r="G80" s="93"/>
      <c r="H80" s="93"/>
      <c r="I80" s="101"/>
      <c r="J80" s="99" t="s">
        <v>12</v>
      </c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2"/>
      <c r="W80" s="106"/>
    </row>
    <row r="81" spans="1:23" ht="20.100000000000001" customHeight="1" x14ac:dyDescent="0.15">
      <c r="A81" s="74">
        <f>IF(OR(AND($I63="する",TRIM($I81)=""),AND($I63="しない",NOT(ISBLANK($I81)))), 1001, 0)</f>
        <v>0</v>
      </c>
      <c r="B81" s="74"/>
      <c r="C81" s="95"/>
      <c r="D81" s="96">
        <v>8</v>
      </c>
      <c r="E81" s="72" t="s">
        <v>176</v>
      </c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94"/>
      <c r="W81" s="93"/>
    </row>
    <row r="82" spans="1:23" ht="20.100000000000001" customHeight="1" x14ac:dyDescent="0.15">
      <c r="A82" s="74"/>
      <c r="B82" s="74"/>
      <c r="C82" s="100"/>
      <c r="D82" s="93"/>
      <c r="E82" s="93"/>
      <c r="F82" s="93"/>
      <c r="G82" s="93"/>
      <c r="H82" s="93"/>
      <c r="I82" s="101"/>
      <c r="J82" s="99" t="s">
        <v>13</v>
      </c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2"/>
      <c r="W82" s="106"/>
    </row>
    <row r="83" spans="1:23" ht="20.100000000000001" customHeight="1" x14ac:dyDescent="0.15">
      <c r="A83" s="74">
        <f>IF(OR(AND($I63="する",NOT(AND(TRIM($I83)&lt;&gt;"",ISNUMBER(VALUE(SUBSTITUTE($I83,"-","")))))), AND($I63="しない",NOT(ISBLANK($I83)))), 1001, 0)</f>
        <v>0</v>
      </c>
      <c r="B83" s="74"/>
      <c r="C83" s="95"/>
      <c r="D83" s="96">
        <v>9</v>
      </c>
      <c r="E83" s="72" t="s">
        <v>6</v>
      </c>
      <c r="I83" s="55"/>
      <c r="J83" s="55"/>
      <c r="K83" s="55"/>
      <c r="L83" s="55"/>
      <c r="M83" s="55"/>
      <c r="N83" s="93"/>
      <c r="O83" s="93"/>
      <c r="P83" s="93"/>
      <c r="Q83" s="93"/>
      <c r="R83" s="93"/>
      <c r="S83" s="93"/>
      <c r="T83" s="93"/>
      <c r="U83" s="93"/>
      <c r="V83" s="94"/>
      <c r="W83" s="93"/>
    </row>
    <row r="84" spans="1:23" ht="20.100000000000001" customHeight="1" x14ac:dyDescent="0.15">
      <c r="A84" s="74"/>
      <c r="B84" s="74"/>
      <c r="C84" s="100"/>
      <c r="D84" s="93"/>
      <c r="E84" s="93"/>
      <c r="F84" s="93"/>
      <c r="G84" s="93"/>
      <c r="H84" s="93"/>
      <c r="I84" s="97"/>
      <c r="J84" s="98" t="s">
        <v>224</v>
      </c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2"/>
      <c r="W84" s="106"/>
    </row>
    <row r="85" spans="1:23" ht="20.100000000000001" customHeight="1" x14ac:dyDescent="0.15">
      <c r="A85" s="74">
        <f>IF(OR(AND($I63="する",AND(TRIM($I85)&lt;&gt;"",NOT(ISNUMBER(VALUE(SUBSTITUTE($I85,"-","")))))), AND($I63="しない",NOT(ISBLANK($I85)))), 1001, 0)</f>
        <v>0</v>
      </c>
      <c r="B85" s="74"/>
      <c r="C85" s="95"/>
      <c r="D85" s="96">
        <v>10</v>
      </c>
      <c r="E85" s="72" t="s">
        <v>7</v>
      </c>
      <c r="I85" s="55"/>
      <c r="J85" s="55"/>
      <c r="K85" s="55"/>
      <c r="L85" s="55"/>
      <c r="M85" s="55"/>
      <c r="N85" s="93"/>
      <c r="O85" s="93"/>
      <c r="P85" s="93"/>
      <c r="Q85" s="93"/>
      <c r="R85" s="93"/>
      <c r="S85" s="93"/>
      <c r="T85" s="93"/>
      <c r="U85" s="93"/>
      <c r="V85" s="94"/>
      <c r="W85" s="93"/>
    </row>
    <row r="86" spans="1:23" s="129" customFormat="1" ht="20.100000000000001" customHeight="1" x14ac:dyDescent="0.15">
      <c r="A86" s="126"/>
      <c r="B86" s="126"/>
      <c r="C86" s="127"/>
      <c r="D86" s="128"/>
      <c r="E86" s="128"/>
      <c r="F86" s="128"/>
      <c r="G86" s="128"/>
      <c r="H86" s="128"/>
      <c r="I86" s="103"/>
      <c r="J86" s="99" t="s">
        <v>178</v>
      </c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2"/>
      <c r="W86" s="106"/>
    </row>
    <row r="87" spans="1:23" ht="20.100000000000001" customHeight="1" x14ac:dyDescent="0.15">
      <c r="A87" s="74">
        <f>IF(AND($I63="しない",NOT(ISBLANK($I87))), 1001, 0)</f>
        <v>0</v>
      </c>
      <c r="B87" s="74"/>
      <c r="C87" s="95"/>
      <c r="D87" s="96">
        <v>11</v>
      </c>
      <c r="E87" s="72" t="s">
        <v>11</v>
      </c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94"/>
      <c r="W87" s="93"/>
    </row>
    <row r="88" spans="1:23" ht="20.100000000000001" customHeight="1" x14ac:dyDescent="0.15">
      <c r="A88" s="74"/>
      <c r="B88" s="74"/>
      <c r="C88" s="100"/>
      <c r="D88" s="93"/>
      <c r="E88" s="93"/>
      <c r="F88" s="93"/>
      <c r="G88" s="93"/>
      <c r="H88" s="93"/>
      <c r="I88" s="101"/>
      <c r="J88" s="99" t="s">
        <v>16</v>
      </c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2"/>
      <c r="W88" s="106"/>
    </row>
    <row r="89" spans="1:23" ht="15.75" customHeight="1" x14ac:dyDescent="0.15">
      <c r="A89" s="74"/>
      <c r="B89" s="74"/>
      <c r="C89" s="107"/>
      <c r="D89" s="108"/>
      <c r="E89" s="108"/>
      <c r="F89" s="108"/>
      <c r="G89" s="108"/>
      <c r="H89" s="108"/>
      <c r="I89" s="130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31"/>
      <c r="W89" s="106"/>
    </row>
    <row r="90" spans="1:23" ht="15" customHeight="1" x14ac:dyDescent="0.15">
      <c r="A90" s="74"/>
      <c r="B90" s="74"/>
      <c r="C90" s="93"/>
      <c r="D90" s="93"/>
      <c r="E90" s="93"/>
      <c r="F90" s="93"/>
      <c r="G90" s="93"/>
      <c r="H90" s="93"/>
      <c r="I90" s="111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</row>
    <row r="91" spans="1:23" ht="15" hidden="1" customHeight="1" x14ac:dyDescent="0.15">
      <c r="A91" s="74"/>
      <c r="B91" s="74"/>
      <c r="C91" s="93"/>
      <c r="D91" s="93"/>
      <c r="E91" s="93"/>
      <c r="F91" s="93"/>
      <c r="G91" s="93"/>
      <c r="H91" s="93"/>
      <c r="I91" s="111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</row>
    <row r="92" spans="1:23" ht="15" hidden="1" customHeight="1" x14ac:dyDescent="0.15">
      <c r="A92" s="74"/>
      <c r="B92" s="74"/>
      <c r="C92" s="93"/>
      <c r="D92" s="93"/>
      <c r="E92" s="93"/>
      <c r="F92" s="93"/>
      <c r="G92" s="93"/>
      <c r="H92" s="93"/>
      <c r="I92" s="111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</row>
    <row r="93" spans="1:23" ht="15" hidden="1" customHeight="1" x14ac:dyDescent="0.15">
      <c r="A93" s="74"/>
      <c r="B93" s="74"/>
      <c r="C93" s="93"/>
      <c r="D93" s="93"/>
      <c r="E93" s="93"/>
      <c r="F93" s="93"/>
      <c r="G93" s="93"/>
      <c r="H93" s="93"/>
      <c r="I93" s="111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</row>
    <row r="94" spans="1:23" ht="15" hidden="1" customHeight="1" x14ac:dyDescent="0.15">
      <c r="A94" s="74"/>
      <c r="B94" s="74"/>
      <c r="C94" s="93"/>
      <c r="D94" s="93"/>
      <c r="E94" s="93"/>
      <c r="F94" s="93"/>
      <c r="G94" s="93"/>
      <c r="H94" s="93"/>
      <c r="I94" s="111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</row>
    <row r="95" spans="1:23" ht="15.75" hidden="1" customHeight="1" x14ac:dyDescent="0.15">
      <c r="A95" s="74"/>
      <c r="B95" s="74"/>
      <c r="C95" s="93"/>
      <c r="D95" s="93"/>
      <c r="E95" s="93"/>
      <c r="F95" s="93"/>
      <c r="G95" s="93"/>
      <c r="H95" s="93"/>
      <c r="I95" s="111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</row>
    <row r="96" spans="1:23" ht="15" hidden="1" customHeight="1" x14ac:dyDescent="0.15">
      <c r="A96" s="74"/>
      <c r="B96" s="74"/>
      <c r="C96" s="93"/>
      <c r="D96" s="93"/>
      <c r="E96" s="93"/>
      <c r="F96" s="93"/>
      <c r="G96" s="93"/>
      <c r="H96" s="93"/>
      <c r="I96" s="111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</row>
    <row r="97" spans="1:23" ht="15" hidden="1" customHeight="1" x14ac:dyDescent="0.15">
      <c r="A97" s="74"/>
      <c r="B97" s="74"/>
      <c r="C97" s="93"/>
      <c r="D97" s="93"/>
      <c r="E97" s="93"/>
      <c r="F97" s="93"/>
      <c r="G97" s="93"/>
      <c r="H97" s="93"/>
      <c r="I97" s="111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</row>
    <row r="98" spans="1:23" ht="15" hidden="1" customHeight="1" x14ac:dyDescent="0.15">
      <c r="A98" s="74"/>
      <c r="B98" s="74"/>
      <c r="C98" s="93"/>
      <c r="D98" s="93"/>
      <c r="E98" s="93"/>
      <c r="F98" s="93"/>
      <c r="G98" s="93"/>
      <c r="H98" s="93"/>
      <c r="I98" s="111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</row>
    <row r="99" spans="1:23" ht="15" hidden="1" customHeight="1" x14ac:dyDescent="0.15">
      <c r="A99" s="74"/>
      <c r="B99" s="74"/>
      <c r="C99" s="93"/>
      <c r="D99" s="93"/>
      <c r="E99" s="93"/>
      <c r="F99" s="93"/>
      <c r="G99" s="93"/>
      <c r="H99" s="93"/>
      <c r="I99" s="111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</row>
    <row r="100" spans="1:23" ht="15" hidden="1" customHeight="1" x14ac:dyDescent="0.15">
      <c r="A100" s="74"/>
      <c r="B100" s="74"/>
      <c r="C100" s="93"/>
      <c r="D100" s="93"/>
      <c r="E100" s="93"/>
      <c r="F100" s="93"/>
      <c r="G100" s="93"/>
      <c r="H100" s="93"/>
      <c r="I100" s="111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</row>
    <row r="101" spans="1:23" ht="15" hidden="1" customHeight="1" x14ac:dyDescent="0.15">
      <c r="A101" s="74"/>
      <c r="B101" s="74"/>
      <c r="C101" s="93"/>
      <c r="D101" s="93"/>
      <c r="E101" s="93"/>
      <c r="F101" s="93"/>
      <c r="G101" s="93"/>
      <c r="H101" s="93"/>
      <c r="I101" s="111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</row>
    <row r="102" spans="1:23" ht="15" hidden="1" customHeight="1" x14ac:dyDescent="0.15">
      <c r="A102" s="74"/>
      <c r="B102" s="74"/>
      <c r="C102" s="93"/>
      <c r="D102" s="93"/>
      <c r="E102" s="93"/>
      <c r="F102" s="93"/>
      <c r="G102" s="93"/>
      <c r="H102" s="93"/>
      <c r="I102" s="111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</row>
    <row r="103" spans="1:23" ht="15" hidden="1" customHeight="1" x14ac:dyDescent="0.15">
      <c r="A103" s="74"/>
      <c r="B103" s="74"/>
      <c r="C103" s="93"/>
      <c r="D103" s="93"/>
      <c r="E103" s="93"/>
      <c r="F103" s="93"/>
      <c r="G103" s="93"/>
      <c r="H103" s="93"/>
      <c r="I103" s="111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</row>
    <row r="104" spans="1:23" ht="15" hidden="1" customHeight="1" x14ac:dyDescent="0.15">
      <c r="A104" s="74"/>
      <c r="B104" s="74"/>
      <c r="C104" s="93"/>
      <c r="D104" s="93"/>
      <c r="E104" s="93"/>
      <c r="F104" s="93"/>
      <c r="G104" s="93"/>
      <c r="H104" s="93"/>
      <c r="I104" s="111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</row>
    <row r="105" spans="1:23" ht="15" hidden="1" customHeight="1" x14ac:dyDescent="0.15">
      <c r="A105" s="74"/>
      <c r="B105" s="74"/>
      <c r="C105" s="93"/>
      <c r="D105" s="93"/>
      <c r="E105" s="93"/>
      <c r="F105" s="93"/>
      <c r="G105" s="93"/>
      <c r="H105" s="93"/>
      <c r="I105" s="111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</row>
    <row r="106" spans="1:23" ht="15" hidden="1" customHeight="1" x14ac:dyDescent="0.15">
      <c r="A106" s="74"/>
      <c r="B106" s="74"/>
      <c r="C106" s="93"/>
      <c r="D106" s="93"/>
      <c r="E106" s="93"/>
      <c r="F106" s="93"/>
      <c r="G106" s="93"/>
      <c r="H106" s="93"/>
      <c r="I106" s="111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</row>
    <row r="107" spans="1:23" ht="15" hidden="1" customHeight="1" x14ac:dyDescent="0.15">
      <c r="A107" s="74"/>
      <c r="B107" s="74"/>
      <c r="C107" s="93"/>
      <c r="D107" s="93"/>
      <c r="E107" s="93"/>
      <c r="F107" s="93"/>
      <c r="G107" s="93"/>
      <c r="H107" s="93"/>
      <c r="I107" s="111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</row>
    <row r="108" spans="1:23" ht="15" customHeight="1" x14ac:dyDescent="0.15">
      <c r="A108" s="74"/>
      <c r="B108" s="74"/>
      <c r="C108" s="93"/>
      <c r="D108" s="93"/>
      <c r="E108" s="93"/>
      <c r="F108" s="93"/>
      <c r="G108" s="93"/>
      <c r="H108" s="93"/>
      <c r="I108" s="111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</row>
    <row r="109" spans="1:23" ht="20.100000000000001" customHeight="1" x14ac:dyDescent="0.15">
      <c r="A109" s="74"/>
      <c r="B109" s="74"/>
      <c r="C109" s="112" t="s">
        <v>26</v>
      </c>
      <c r="D109" s="113"/>
      <c r="E109" s="113"/>
      <c r="F109" s="113"/>
      <c r="G109" s="113"/>
      <c r="H109" s="114"/>
      <c r="I109" s="132"/>
    </row>
    <row r="110" spans="1:23" ht="15.75" customHeight="1" x14ac:dyDescent="0.15">
      <c r="A110" s="74"/>
      <c r="B110" s="74"/>
      <c r="C110" s="133"/>
      <c r="D110" s="134"/>
      <c r="E110" s="134"/>
      <c r="F110" s="134"/>
      <c r="G110" s="134"/>
      <c r="H110" s="134"/>
      <c r="I110" s="135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2"/>
    </row>
    <row r="111" spans="1:23" ht="30" customHeight="1" x14ac:dyDescent="0.15">
      <c r="A111" s="74"/>
      <c r="B111" s="74"/>
      <c r="C111" s="133"/>
      <c r="D111" s="136" t="s">
        <v>179</v>
      </c>
      <c r="E111" s="137"/>
      <c r="F111" s="137"/>
      <c r="G111" s="137"/>
      <c r="H111" s="137"/>
      <c r="I111" s="138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94"/>
    </row>
    <row r="112" spans="1:23" ht="20.100000000000001" customHeight="1" x14ac:dyDescent="0.15">
      <c r="A112" s="74"/>
      <c r="B112" s="74"/>
      <c r="C112" s="95"/>
      <c r="D112" s="96">
        <v>1</v>
      </c>
      <c r="E112" s="72" t="s">
        <v>8</v>
      </c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94"/>
    </row>
    <row r="113" spans="1:22" ht="20.100000000000001" customHeight="1" x14ac:dyDescent="0.15">
      <c r="A113" s="74"/>
      <c r="B113" s="74"/>
      <c r="C113" s="95"/>
      <c r="D113" s="96"/>
      <c r="E113" s="93"/>
      <c r="F113" s="93"/>
      <c r="G113" s="93"/>
      <c r="H113" s="93"/>
      <c r="I113" s="101"/>
      <c r="J113" s="99" t="s">
        <v>88</v>
      </c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4"/>
    </row>
    <row r="114" spans="1:22" ht="20.100000000000001" customHeight="1" x14ac:dyDescent="0.15">
      <c r="A114" s="74"/>
      <c r="B114" s="74"/>
      <c r="C114" s="95"/>
      <c r="D114" s="96">
        <v>2</v>
      </c>
      <c r="E114" s="72" t="s">
        <v>18</v>
      </c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94"/>
    </row>
    <row r="115" spans="1:22" ht="20.100000000000001" customHeight="1" x14ac:dyDescent="0.15">
      <c r="A115" s="74"/>
      <c r="B115" s="74"/>
      <c r="C115" s="95"/>
      <c r="D115" s="96"/>
      <c r="E115" s="93"/>
      <c r="F115" s="93"/>
      <c r="G115" s="93"/>
      <c r="H115" s="93"/>
      <c r="I115" s="101"/>
      <c r="J115" s="99" t="s">
        <v>12</v>
      </c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4"/>
    </row>
    <row r="116" spans="1:22" ht="20.100000000000001" customHeight="1" x14ac:dyDescent="0.15">
      <c r="A116" s="74"/>
      <c r="B116" s="74"/>
      <c r="C116" s="95"/>
      <c r="D116" s="96">
        <v>3</v>
      </c>
      <c r="E116" s="72" t="s">
        <v>19</v>
      </c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94"/>
    </row>
    <row r="117" spans="1:22" ht="20.100000000000001" customHeight="1" x14ac:dyDescent="0.15">
      <c r="A117" s="74"/>
      <c r="B117" s="74"/>
      <c r="C117" s="95"/>
      <c r="D117" s="96"/>
      <c r="E117" s="93"/>
      <c r="F117" s="93"/>
      <c r="G117" s="93"/>
      <c r="H117" s="93"/>
      <c r="I117" s="101"/>
      <c r="J117" s="99" t="s">
        <v>13</v>
      </c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4"/>
    </row>
    <row r="118" spans="1:22" ht="20.100000000000001" customHeight="1" x14ac:dyDescent="0.15">
      <c r="A118" s="74">
        <f>IF(AND(TRIM($I118)&lt;&gt;"",NOT(ISNUMBER(VALUE(SUBSTITUTE($I118,"-",""))))), 1001, 0)</f>
        <v>0</v>
      </c>
      <c r="B118" s="74"/>
      <c r="C118" s="95"/>
      <c r="D118" s="96">
        <v>4</v>
      </c>
      <c r="E118" s="72" t="s">
        <v>6</v>
      </c>
      <c r="I118" s="55"/>
      <c r="J118" s="55"/>
      <c r="K118" s="55"/>
      <c r="L118" s="55"/>
      <c r="M118" s="55"/>
      <c r="N118" s="93"/>
      <c r="O118" s="93"/>
      <c r="P118" s="93"/>
      <c r="Q118" s="93"/>
      <c r="R118" s="93"/>
      <c r="S118" s="93"/>
      <c r="T118" s="93"/>
      <c r="U118" s="93"/>
      <c r="V118" s="94"/>
    </row>
    <row r="119" spans="1:22" ht="20.100000000000001" customHeight="1" x14ac:dyDescent="0.15">
      <c r="A119" s="74"/>
      <c r="B119" s="74"/>
      <c r="C119" s="100"/>
      <c r="D119" s="93"/>
      <c r="E119" s="93"/>
      <c r="F119" s="93"/>
      <c r="G119" s="93"/>
      <c r="H119" s="93"/>
      <c r="I119" s="101"/>
      <c r="J119" s="99" t="s">
        <v>225</v>
      </c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4"/>
    </row>
    <row r="120" spans="1:22" ht="20.100000000000001" customHeight="1" x14ac:dyDescent="0.15">
      <c r="A120" s="74">
        <f>IF(AND(TRIM($I120)&lt;&gt;"",NOT(ISNUMBER(VALUE(SUBSTITUTE($I120,"-",""))))), 1001, 0)</f>
        <v>0</v>
      </c>
      <c r="B120" s="74"/>
      <c r="C120" s="95"/>
      <c r="D120" s="96">
        <v>5</v>
      </c>
      <c r="E120" s="72" t="s">
        <v>7</v>
      </c>
      <c r="I120" s="55"/>
      <c r="J120" s="55"/>
      <c r="K120" s="55"/>
      <c r="L120" s="55"/>
      <c r="M120" s="55"/>
      <c r="N120" s="93"/>
      <c r="O120" s="93"/>
      <c r="P120" s="93"/>
      <c r="Q120" s="93"/>
      <c r="R120" s="93"/>
      <c r="S120" s="93"/>
      <c r="T120" s="93"/>
      <c r="U120" s="93"/>
      <c r="V120" s="94"/>
    </row>
    <row r="121" spans="1:22" ht="20.100000000000001" customHeight="1" x14ac:dyDescent="0.15">
      <c r="A121" s="74"/>
      <c r="B121" s="74"/>
      <c r="C121" s="100"/>
      <c r="D121" s="93"/>
      <c r="E121" s="93"/>
      <c r="F121" s="93"/>
      <c r="G121" s="93"/>
      <c r="H121" s="93"/>
      <c r="I121" s="101"/>
      <c r="J121" s="99" t="s">
        <v>178</v>
      </c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94"/>
    </row>
    <row r="122" spans="1:22" ht="20.100000000000001" customHeight="1" x14ac:dyDescent="0.15">
      <c r="A122" s="74"/>
      <c r="B122" s="74"/>
      <c r="C122" s="95"/>
      <c r="D122" s="96">
        <v>6</v>
      </c>
      <c r="E122" s="72" t="s">
        <v>11</v>
      </c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94"/>
    </row>
    <row r="123" spans="1:22" ht="20.100000000000001" customHeight="1" x14ac:dyDescent="0.15">
      <c r="A123" s="74"/>
      <c r="B123" s="74"/>
      <c r="C123" s="100"/>
      <c r="D123" s="93"/>
      <c r="E123" s="93"/>
      <c r="F123" s="93"/>
      <c r="G123" s="93"/>
      <c r="H123" s="93"/>
      <c r="I123" s="101"/>
      <c r="J123" s="99" t="s">
        <v>16</v>
      </c>
      <c r="K123" s="139"/>
      <c r="L123" s="139"/>
      <c r="M123" s="139"/>
      <c r="N123" s="139"/>
      <c r="O123" s="139"/>
      <c r="P123" s="139"/>
      <c r="Q123" s="139"/>
      <c r="R123" s="139"/>
      <c r="S123" s="139"/>
      <c r="T123" s="139"/>
      <c r="U123" s="139"/>
      <c r="V123" s="94"/>
    </row>
    <row r="124" spans="1:22" ht="15.75" customHeight="1" x14ac:dyDescent="0.15">
      <c r="A124" s="74"/>
      <c r="B124" s="74"/>
      <c r="C124" s="107"/>
      <c r="D124" s="108"/>
      <c r="E124" s="108"/>
      <c r="F124" s="108"/>
      <c r="G124" s="108"/>
      <c r="H124" s="108"/>
      <c r="I124" s="130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10"/>
    </row>
    <row r="125" spans="1:22" ht="15.75" customHeight="1" x14ac:dyDescent="0.15">
      <c r="A125" s="74"/>
      <c r="B125" s="74"/>
      <c r="C125" s="93"/>
      <c r="D125" s="93"/>
      <c r="E125" s="93"/>
      <c r="F125" s="93"/>
      <c r="G125" s="93"/>
      <c r="H125" s="93"/>
      <c r="I125" s="111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93"/>
    </row>
    <row r="126" spans="1:22" ht="15.75" hidden="1" customHeight="1" x14ac:dyDescent="0.15">
      <c r="A126" s="74"/>
      <c r="B126" s="74"/>
      <c r="C126" s="93"/>
      <c r="D126" s="93"/>
      <c r="E126" s="93"/>
      <c r="F126" s="93"/>
      <c r="G126" s="93"/>
      <c r="H126" s="93"/>
      <c r="I126" s="111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93"/>
    </row>
    <row r="127" spans="1:22" ht="15.75" hidden="1" customHeight="1" x14ac:dyDescent="0.15">
      <c r="A127" s="74"/>
      <c r="B127" s="74"/>
      <c r="C127" s="93"/>
      <c r="D127" s="93"/>
      <c r="E127" s="93"/>
      <c r="F127" s="93"/>
      <c r="G127" s="93"/>
      <c r="H127" s="93"/>
      <c r="I127" s="111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93"/>
    </row>
    <row r="128" spans="1:22" ht="15.75" hidden="1" customHeight="1" x14ac:dyDescent="0.15">
      <c r="A128" s="74"/>
      <c r="B128" s="74"/>
      <c r="C128" s="93"/>
      <c r="D128" s="93"/>
      <c r="E128" s="93"/>
      <c r="F128" s="93"/>
      <c r="G128" s="93"/>
      <c r="H128" s="93"/>
      <c r="I128" s="111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93"/>
    </row>
    <row r="129" spans="1:22" ht="15.75" hidden="1" customHeight="1" x14ac:dyDescent="0.15">
      <c r="A129" s="74"/>
      <c r="B129" s="74"/>
      <c r="C129" s="93"/>
      <c r="D129" s="93"/>
      <c r="E129" s="93"/>
      <c r="F129" s="93"/>
      <c r="G129" s="93"/>
      <c r="H129" s="93"/>
      <c r="I129" s="111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93"/>
    </row>
    <row r="130" spans="1:22" ht="15.75" hidden="1" customHeight="1" x14ac:dyDescent="0.15">
      <c r="A130" s="74"/>
      <c r="B130" s="74"/>
      <c r="C130" s="93"/>
      <c r="D130" s="93"/>
      <c r="E130" s="93"/>
      <c r="F130" s="93"/>
      <c r="G130" s="93"/>
      <c r="H130" s="93"/>
      <c r="I130" s="111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93"/>
    </row>
    <row r="131" spans="1:22" ht="15.75" hidden="1" customHeight="1" x14ac:dyDescent="0.15">
      <c r="A131" s="74"/>
      <c r="B131" s="74"/>
      <c r="C131" s="93"/>
      <c r="D131" s="93"/>
      <c r="E131" s="93"/>
      <c r="F131" s="93"/>
      <c r="G131" s="93"/>
      <c r="H131" s="93"/>
      <c r="I131" s="111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93"/>
    </row>
    <row r="132" spans="1:22" ht="15.75" hidden="1" customHeight="1" x14ac:dyDescent="0.15">
      <c r="A132" s="74"/>
      <c r="B132" s="74"/>
      <c r="C132" s="93"/>
      <c r="D132" s="93"/>
      <c r="E132" s="93"/>
      <c r="F132" s="93"/>
      <c r="G132" s="93"/>
      <c r="H132" s="93"/>
      <c r="I132" s="111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93"/>
    </row>
    <row r="133" spans="1:22" ht="15.75" hidden="1" customHeight="1" x14ac:dyDescent="0.15">
      <c r="A133" s="74"/>
      <c r="B133" s="74"/>
      <c r="C133" s="93"/>
      <c r="D133" s="93"/>
      <c r="E133" s="93"/>
      <c r="F133" s="93"/>
      <c r="G133" s="93"/>
      <c r="H133" s="93"/>
      <c r="I133" s="111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93"/>
    </row>
    <row r="134" spans="1:22" ht="15.75" hidden="1" customHeight="1" x14ac:dyDescent="0.15">
      <c r="A134" s="74"/>
      <c r="B134" s="74"/>
      <c r="C134" s="93"/>
      <c r="D134" s="93"/>
      <c r="E134" s="93"/>
      <c r="F134" s="93"/>
      <c r="G134" s="93"/>
      <c r="H134" s="93"/>
      <c r="I134" s="111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93"/>
    </row>
    <row r="135" spans="1:22" ht="15.75" hidden="1" customHeight="1" x14ac:dyDescent="0.15">
      <c r="A135" s="74"/>
      <c r="B135" s="74"/>
      <c r="C135" s="93"/>
      <c r="D135" s="93"/>
      <c r="E135" s="93"/>
      <c r="F135" s="93"/>
      <c r="G135" s="93"/>
      <c r="H135" s="93"/>
      <c r="I135" s="111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93"/>
    </row>
    <row r="136" spans="1:22" ht="15.75" hidden="1" customHeight="1" x14ac:dyDescent="0.15">
      <c r="A136" s="74"/>
      <c r="B136" s="74"/>
      <c r="C136" s="93"/>
      <c r="D136" s="93"/>
      <c r="E136" s="93"/>
      <c r="F136" s="93"/>
      <c r="G136" s="93"/>
      <c r="H136" s="93"/>
      <c r="I136" s="111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93"/>
    </row>
    <row r="137" spans="1:22" ht="15.75" hidden="1" customHeight="1" x14ac:dyDescent="0.15">
      <c r="A137" s="74"/>
      <c r="B137" s="74"/>
      <c r="C137" s="93"/>
      <c r="D137" s="93"/>
      <c r="E137" s="93"/>
      <c r="F137" s="93"/>
      <c r="G137" s="93"/>
      <c r="H137" s="93"/>
      <c r="I137" s="111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93"/>
    </row>
    <row r="138" spans="1:22" ht="15.75" hidden="1" customHeight="1" x14ac:dyDescent="0.15">
      <c r="A138" s="74"/>
      <c r="B138" s="74"/>
      <c r="C138" s="93"/>
      <c r="D138" s="93"/>
      <c r="E138" s="93"/>
      <c r="F138" s="93"/>
      <c r="G138" s="93"/>
      <c r="H138" s="93"/>
      <c r="I138" s="111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93"/>
    </row>
    <row r="139" spans="1:22" ht="15.75" hidden="1" customHeight="1" x14ac:dyDescent="0.15">
      <c r="A139" s="74"/>
      <c r="B139" s="74"/>
      <c r="C139" s="93"/>
      <c r="D139" s="93"/>
      <c r="E139" s="93"/>
      <c r="F139" s="93"/>
      <c r="G139" s="93"/>
      <c r="H139" s="93"/>
      <c r="I139" s="111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93"/>
    </row>
    <row r="140" spans="1:22" ht="15.75" hidden="1" customHeight="1" x14ac:dyDescent="0.15">
      <c r="A140" s="74"/>
      <c r="B140" s="74"/>
      <c r="C140" s="93"/>
      <c r="D140" s="93"/>
      <c r="E140" s="93"/>
      <c r="F140" s="93"/>
      <c r="G140" s="93"/>
      <c r="H140" s="93"/>
      <c r="I140" s="111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93"/>
    </row>
    <row r="141" spans="1:22" ht="15.75" hidden="1" customHeight="1" x14ac:dyDescent="0.15">
      <c r="A141" s="74"/>
      <c r="B141" s="74"/>
      <c r="C141" s="93"/>
      <c r="D141" s="93"/>
      <c r="E141" s="93"/>
      <c r="F141" s="93"/>
      <c r="G141" s="93"/>
      <c r="H141" s="93"/>
      <c r="I141" s="111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93"/>
    </row>
    <row r="142" spans="1:22" ht="15.75" hidden="1" customHeight="1" x14ac:dyDescent="0.15">
      <c r="A142" s="74"/>
      <c r="B142" s="74"/>
      <c r="C142" s="93"/>
      <c r="D142" s="93"/>
      <c r="E142" s="93"/>
      <c r="F142" s="93"/>
      <c r="G142" s="93"/>
      <c r="H142" s="93"/>
      <c r="I142" s="111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93"/>
    </row>
    <row r="143" spans="1:22" ht="15.75" hidden="1" customHeight="1" x14ac:dyDescent="0.15">
      <c r="A143" s="74"/>
      <c r="B143" s="74"/>
      <c r="C143" s="93"/>
      <c r="D143" s="93"/>
      <c r="E143" s="93"/>
      <c r="F143" s="93"/>
      <c r="G143" s="93"/>
      <c r="H143" s="93"/>
      <c r="I143" s="111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93"/>
    </row>
    <row r="144" spans="1:22" ht="15.75" hidden="1" customHeight="1" x14ac:dyDescent="0.15">
      <c r="A144" s="74"/>
      <c r="B144" s="74"/>
      <c r="C144" s="93"/>
      <c r="D144" s="93"/>
      <c r="E144" s="93"/>
      <c r="F144" s="93"/>
      <c r="G144" s="93"/>
      <c r="H144" s="93"/>
      <c r="I144" s="111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93"/>
    </row>
    <row r="145" spans="1:23" ht="15.75" customHeight="1" x14ac:dyDescent="0.15">
      <c r="A145" s="140"/>
      <c r="B145" s="74"/>
      <c r="C145" s="93"/>
      <c r="D145" s="93"/>
      <c r="E145" s="93"/>
      <c r="F145" s="93"/>
      <c r="G145" s="93"/>
      <c r="H145" s="93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</row>
    <row r="146" spans="1:23" ht="20.100000000000001" customHeight="1" x14ac:dyDescent="0.15">
      <c r="A146" s="74"/>
      <c r="B146" s="74"/>
      <c r="C146" s="112" t="s">
        <v>180</v>
      </c>
      <c r="D146" s="113"/>
      <c r="E146" s="113"/>
      <c r="F146" s="113"/>
      <c r="G146" s="113"/>
      <c r="H146" s="114"/>
      <c r="I146" s="132"/>
    </row>
    <row r="147" spans="1:23" ht="15" customHeight="1" x14ac:dyDescent="0.15">
      <c r="A147" s="74"/>
      <c r="B147" s="74"/>
      <c r="C147" s="89"/>
      <c r="D147" s="90"/>
      <c r="E147" s="90"/>
      <c r="F147" s="90"/>
      <c r="G147" s="90"/>
      <c r="H147" s="90"/>
      <c r="I147" s="135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2"/>
      <c r="W147" s="100"/>
    </row>
    <row r="148" spans="1:23" ht="20.100000000000001" customHeight="1" x14ac:dyDescent="0.15">
      <c r="A148" s="74"/>
      <c r="B148" s="74"/>
      <c r="C148" s="89"/>
      <c r="D148" s="141" t="s">
        <v>181</v>
      </c>
      <c r="E148" s="90"/>
      <c r="F148" s="90"/>
      <c r="G148" s="90"/>
      <c r="H148" s="90"/>
      <c r="I148" s="104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4"/>
      <c r="W148" s="93"/>
    </row>
    <row r="149" spans="1:23" ht="20.100000000000001" customHeight="1" x14ac:dyDescent="0.15">
      <c r="A149" s="74">
        <f>IF(AND($I149&lt;&gt;"しない", $I149&lt;&gt;"する"), 1001, 0)</f>
        <v>0</v>
      </c>
      <c r="B149" s="74"/>
      <c r="C149" s="95"/>
      <c r="D149" s="96">
        <v>1</v>
      </c>
      <c r="E149" s="93" t="s">
        <v>182</v>
      </c>
      <c r="F149" s="93"/>
      <c r="G149" s="93"/>
      <c r="H149" s="93"/>
      <c r="I149" s="55" t="s">
        <v>186</v>
      </c>
      <c r="J149" s="63"/>
      <c r="K149" s="63"/>
      <c r="L149" s="63"/>
      <c r="M149" s="63"/>
      <c r="N149" s="93"/>
      <c r="O149" s="93"/>
      <c r="P149" s="93"/>
      <c r="Q149" s="93"/>
      <c r="R149" s="93"/>
      <c r="S149" s="93"/>
      <c r="T149" s="93"/>
      <c r="U149" s="93"/>
      <c r="V149" s="94"/>
      <c r="W149" s="93"/>
    </row>
    <row r="150" spans="1:23" ht="20.100000000000001" customHeight="1" x14ac:dyDescent="0.15">
      <c r="A150" s="74"/>
      <c r="B150" s="74"/>
      <c r="C150" s="100"/>
      <c r="D150" s="93"/>
      <c r="E150" s="93"/>
      <c r="F150" s="93"/>
      <c r="G150" s="93"/>
      <c r="H150" s="93"/>
      <c r="I150" s="101"/>
      <c r="J150" s="99" t="s">
        <v>173</v>
      </c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2"/>
      <c r="W150" s="106"/>
    </row>
    <row r="151" spans="1:23" ht="20.100000000000001" customHeight="1" x14ac:dyDescent="0.15">
      <c r="A151" s="74">
        <f>IF(AND($I149="する",TRIM($I151)=""), 1001, 0)</f>
        <v>0</v>
      </c>
      <c r="B151" s="74"/>
      <c r="C151" s="95"/>
      <c r="D151" s="96">
        <v>2</v>
      </c>
      <c r="E151" s="72" t="s">
        <v>0</v>
      </c>
      <c r="I151" s="56"/>
      <c r="J151" s="57"/>
      <c r="K151" s="57"/>
      <c r="L151" s="57"/>
      <c r="M151" s="57"/>
      <c r="N151" s="93"/>
      <c r="O151" s="93"/>
      <c r="P151" s="93"/>
      <c r="Q151" s="93"/>
      <c r="R151" s="93"/>
      <c r="S151" s="93"/>
      <c r="T151" s="93"/>
      <c r="U151" s="93"/>
      <c r="V151" s="94"/>
      <c r="W151" s="93"/>
    </row>
    <row r="152" spans="1:23" ht="20.100000000000001" customHeight="1" x14ac:dyDescent="0.15">
      <c r="A152" s="74"/>
      <c r="B152" s="74"/>
      <c r="C152" s="95"/>
      <c r="D152" s="96"/>
      <c r="E152" s="93"/>
      <c r="F152" s="93"/>
      <c r="G152" s="93"/>
      <c r="H152" s="93"/>
      <c r="I152" s="101"/>
      <c r="J152" s="98" t="s">
        <v>231</v>
      </c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2"/>
      <c r="W152" s="106"/>
    </row>
    <row r="153" spans="1:23" ht="20.100000000000001" customHeight="1" x14ac:dyDescent="0.15">
      <c r="A153" s="74">
        <f>IF(AND($I149="する",TRIM($I153)=""), 1001, 0)</f>
        <v>0</v>
      </c>
      <c r="B153" s="74"/>
      <c r="C153" s="95"/>
      <c r="D153" s="96">
        <v>3</v>
      </c>
      <c r="E153" s="72" t="s">
        <v>1</v>
      </c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94"/>
      <c r="W153" s="93"/>
    </row>
    <row r="154" spans="1:23" ht="20.100000000000001" customHeight="1" x14ac:dyDescent="0.15">
      <c r="A154" s="74"/>
      <c r="B154" s="74"/>
      <c r="C154" s="95"/>
      <c r="D154" s="96"/>
      <c r="E154" s="93"/>
      <c r="F154" s="93"/>
      <c r="G154" s="93"/>
      <c r="H154" s="93"/>
      <c r="I154" s="101"/>
      <c r="J154" s="99" t="s">
        <v>25</v>
      </c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94"/>
      <c r="W154" s="93"/>
    </row>
    <row r="155" spans="1:23" ht="20.100000000000001" customHeight="1" x14ac:dyDescent="0.15">
      <c r="A155" s="74"/>
      <c r="B155" s="74"/>
      <c r="C155" s="95"/>
      <c r="D155" s="96">
        <v>4</v>
      </c>
      <c r="E155" s="72" t="s">
        <v>89</v>
      </c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94"/>
      <c r="W155" s="93"/>
    </row>
    <row r="156" spans="1:23" ht="20.100000000000001" customHeight="1" x14ac:dyDescent="0.15">
      <c r="A156" s="74"/>
      <c r="B156" s="74"/>
      <c r="C156" s="95"/>
      <c r="D156" s="96"/>
      <c r="E156" s="93"/>
      <c r="F156" s="93"/>
      <c r="G156" s="93"/>
      <c r="H156" s="93"/>
      <c r="I156" s="101"/>
      <c r="J156" s="99" t="s">
        <v>12</v>
      </c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94"/>
      <c r="W156" s="93"/>
    </row>
    <row r="157" spans="1:23" ht="20.100000000000001" customHeight="1" x14ac:dyDescent="0.15">
      <c r="A157" s="74">
        <f>IF(AND($I149="する",TRIM($I157)=""), 1001, 0)</f>
        <v>0</v>
      </c>
      <c r="B157" s="74"/>
      <c r="C157" s="95"/>
      <c r="D157" s="96">
        <v>5</v>
      </c>
      <c r="E157" s="72" t="s">
        <v>90</v>
      </c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94"/>
      <c r="W157" s="93"/>
    </row>
    <row r="158" spans="1:23" ht="20.100000000000001" customHeight="1" x14ac:dyDescent="0.15">
      <c r="A158" s="74"/>
      <c r="B158" s="74"/>
      <c r="C158" s="100"/>
      <c r="D158" s="93"/>
      <c r="E158" s="93"/>
      <c r="F158" s="93"/>
      <c r="G158" s="93"/>
      <c r="H158" s="93"/>
      <c r="I158" s="101"/>
      <c r="J158" s="99" t="s">
        <v>13</v>
      </c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94"/>
      <c r="W158" s="93"/>
    </row>
    <row r="159" spans="1:23" ht="20.100000000000001" customHeight="1" x14ac:dyDescent="0.15">
      <c r="A159" s="74">
        <f>IF(AND($I149="する",NOT(AND(TRIM($I159)&lt;&gt;"",ISNUMBER(VALUE(SUBSTITUTE($I159,"-","")))))), 1001, 0)</f>
        <v>0</v>
      </c>
      <c r="B159" s="74"/>
      <c r="C159" s="95"/>
      <c r="D159" s="96">
        <v>6</v>
      </c>
      <c r="E159" s="72" t="s">
        <v>6</v>
      </c>
      <c r="I159" s="55"/>
      <c r="J159" s="55"/>
      <c r="K159" s="55"/>
      <c r="L159" s="55"/>
      <c r="M159" s="55"/>
      <c r="N159" s="93"/>
      <c r="O159" s="93"/>
      <c r="P159" s="93"/>
      <c r="Q159" s="93"/>
      <c r="R159" s="93"/>
      <c r="S159" s="93"/>
      <c r="T159" s="93"/>
      <c r="U159" s="93"/>
      <c r="V159" s="94"/>
      <c r="W159" s="93"/>
    </row>
    <row r="160" spans="1:23" ht="20.100000000000001" customHeight="1" x14ac:dyDescent="0.15">
      <c r="A160" s="74"/>
      <c r="B160" s="74"/>
      <c r="C160" s="100"/>
      <c r="D160" s="93"/>
      <c r="E160" s="93"/>
      <c r="F160" s="93"/>
      <c r="G160" s="93"/>
      <c r="H160" s="93"/>
      <c r="I160" s="101"/>
      <c r="J160" s="98" t="s">
        <v>224</v>
      </c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2"/>
      <c r="W160" s="106"/>
    </row>
    <row r="161" spans="1:23" ht="20.100000000000001" customHeight="1" x14ac:dyDescent="0.15">
      <c r="A161" s="74">
        <f>IF(AND($I149="する",AND(TRIM($I161)&lt;&gt;"",NOT(ISNUMBER(VALUE(SUBSTITUTE($I161,"-","")))))), 1001, 0)</f>
        <v>0</v>
      </c>
      <c r="B161" s="74"/>
      <c r="C161" s="95"/>
      <c r="D161" s="96">
        <v>7</v>
      </c>
      <c r="E161" s="72" t="s">
        <v>7</v>
      </c>
      <c r="I161" s="55"/>
      <c r="J161" s="55"/>
      <c r="K161" s="55"/>
      <c r="L161" s="55"/>
      <c r="M161" s="55"/>
      <c r="N161" s="93"/>
      <c r="O161" s="93"/>
      <c r="P161" s="93"/>
      <c r="Q161" s="93"/>
      <c r="R161" s="93"/>
      <c r="S161" s="93"/>
      <c r="T161" s="93"/>
      <c r="U161" s="93"/>
      <c r="V161" s="94"/>
      <c r="W161" s="93"/>
    </row>
    <row r="162" spans="1:23" ht="20.100000000000001" customHeight="1" x14ac:dyDescent="0.15">
      <c r="A162" s="74"/>
      <c r="B162" s="74"/>
      <c r="C162" s="100"/>
      <c r="D162" s="93"/>
      <c r="E162" s="93"/>
      <c r="F162" s="93"/>
      <c r="G162" s="93"/>
      <c r="H162" s="93"/>
      <c r="I162" s="101"/>
      <c r="J162" s="99" t="s">
        <v>178</v>
      </c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2"/>
      <c r="W162" s="106"/>
    </row>
    <row r="163" spans="1:23" ht="15" customHeight="1" x14ac:dyDescent="0.15">
      <c r="A163" s="74"/>
      <c r="B163" s="74"/>
      <c r="C163" s="107"/>
      <c r="D163" s="108"/>
      <c r="E163" s="108"/>
      <c r="F163" s="108"/>
      <c r="G163" s="108"/>
      <c r="H163" s="108"/>
      <c r="I163" s="130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31"/>
      <c r="W163" s="106"/>
    </row>
    <row r="164" spans="1:23" ht="15" customHeight="1" x14ac:dyDescent="0.15">
      <c r="A164" s="74"/>
      <c r="B164" s="74"/>
      <c r="C164" s="93"/>
      <c r="D164" s="93"/>
      <c r="E164" s="93"/>
      <c r="F164" s="93"/>
      <c r="G164" s="93"/>
      <c r="H164" s="93"/>
      <c r="I164" s="111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</row>
    <row r="165" spans="1:23" ht="15" customHeight="1" x14ac:dyDescent="0.15">
      <c r="A165" s="74"/>
      <c r="B165" s="74"/>
      <c r="C165" s="93"/>
      <c r="D165" s="93"/>
      <c r="E165" s="93"/>
      <c r="F165" s="93"/>
      <c r="G165" s="93"/>
      <c r="H165" s="93"/>
      <c r="I165" s="104"/>
      <c r="J165" s="106"/>
      <c r="K165" s="106"/>
      <c r="L165" s="106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</row>
    <row r="166" spans="1:23" ht="20.100000000000001" customHeight="1" x14ac:dyDescent="0.15">
      <c r="A166" s="74"/>
      <c r="B166" s="74"/>
      <c r="C166" s="112" t="s">
        <v>177</v>
      </c>
      <c r="D166" s="113"/>
      <c r="E166" s="113"/>
      <c r="F166" s="113"/>
      <c r="G166" s="113"/>
      <c r="H166" s="114"/>
      <c r="I166" s="142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</row>
    <row r="167" spans="1:23" ht="20.100000000000001" customHeight="1" x14ac:dyDescent="0.15">
      <c r="A167" s="74"/>
      <c r="B167" s="74"/>
      <c r="C167" s="144"/>
      <c r="D167" s="145"/>
      <c r="E167" s="145"/>
      <c r="F167" s="145"/>
      <c r="G167" s="145"/>
      <c r="H167" s="145"/>
      <c r="I167" s="146"/>
      <c r="V167" s="147"/>
    </row>
    <row r="168" spans="1:23" ht="20.100000000000001" customHeight="1" x14ac:dyDescent="0.15">
      <c r="A168" s="74">
        <f>IF(ISBLANK($I168), 1001, 0)</f>
        <v>1001</v>
      </c>
      <c r="B168" s="74"/>
      <c r="C168" s="95"/>
      <c r="D168" s="96">
        <v>1</v>
      </c>
      <c r="E168" s="72" t="s">
        <v>83</v>
      </c>
      <c r="I168" s="55"/>
      <c r="J168" s="55"/>
      <c r="K168" s="55"/>
      <c r="L168" s="55"/>
      <c r="M168" s="55"/>
      <c r="N168" s="93"/>
      <c r="O168" s="93"/>
      <c r="P168" s="93"/>
      <c r="Q168" s="93"/>
      <c r="R168" s="93"/>
      <c r="S168" s="93"/>
      <c r="T168" s="93"/>
      <c r="U168" s="93"/>
      <c r="V168" s="94"/>
    </row>
    <row r="169" spans="1:23" ht="20.100000000000001" customHeight="1" x14ac:dyDescent="0.15">
      <c r="A169" s="74"/>
      <c r="B169" s="74"/>
      <c r="C169" s="100"/>
      <c r="D169" s="93"/>
      <c r="E169" s="93"/>
      <c r="F169" s="93"/>
      <c r="G169" s="93"/>
      <c r="H169" s="93"/>
      <c r="I169" s="97"/>
      <c r="J169" s="99" t="s">
        <v>233</v>
      </c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4"/>
    </row>
    <row r="170" spans="1:23" ht="20.100000000000001" customHeight="1" x14ac:dyDescent="0.15">
      <c r="A170" s="74">
        <f>IF(OR(TRIM($I170)="",$I170&lt;1), 1001, 0)</f>
        <v>1001</v>
      </c>
      <c r="B170" s="74"/>
      <c r="C170" s="95"/>
      <c r="D170" s="96">
        <f>D168+1</f>
        <v>2</v>
      </c>
      <c r="E170" s="118" t="s">
        <v>249</v>
      </c>
      <c r="F170" s="93"/>
      <c r="G170" s="93"/>
      <c r="H170" s="93"/>
      <c r="I170" s="59"/>
      <c r="J170" s="60"/>
      <c r="K170" s="60"/>
      <c r="L170" s="60"/>
      <c r="M170" s="60"/>
      <c r="N170" s="148" t="s">
        <v>250</v>
      </c>
      <c r="O170" s="149"/>
      <c r="P170" s="150"/>
      <c r="Q170" s="149"/>
      <c r="R170" s="149"/>
      <c r="S170" s="149"/>
      <c r="T170" s="149"/>
      <c r="U170" s="149"/>
      <c r="V170" s="151"/>
      <c r="W170" s="93"/>
    </row>
    <row r="171" spans="1:23" ht="30" customHeight="1" x14ac:dyDescent="0.15">
      <c r="A171" s="74"/>
      <c r="B171" s="74"/>
      <c r="C171" s="95"/>
      <c r="D171" s="96"/>
      <c r="E171" s="118"/>
      <c r="F171" s="93"/>
      <c r="G171" s="93"/>
      <c r="H171" s="93"/>
      <c r="I171" s="152"/>
      <c r="J171" s="123" t="str">
        <f>"例)10　営業年数を入力してください。創業から"&amp;営業年数終了&amp;"まで（組織変更、合併等による期間の通算可）。
１年に満たない場合は申請できません。"</f>
        <v>例)10　営業年数を入力してください。創業から令和7年12月31日まで（組織変更、合併等による期間の通算可）。
１年に満たない場合は申請できません。</v>
      </c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02"/>
      <c r="W171" s="93"/>
    </row>
    <row r="172" spans="1:23" ht="15" customHeight="1" x14ac:dyDescent="0.15">
      <c r="A172" s="74"/>
      <c r="B172" s="74"/>
      <c r="C172" s="107"/>
      <c r="D172" s="108"/>
      <c r="E172" s="108"/>
      <c r="F172" s="108"/>
      <c r="G172" s="108"/>
      <c r="H172" s="108"/>
      <c r="I172" s="130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31"/>
      <c r="W172" s="106"/>
    </row>
    <row r="173" spans="1:23" ht="15" customHeight="1" x14ac:dyDescent="0.15">
      <c r="A173" s="74"/>
      <c r="B173" s="74"/>
      <c r="C173" s="93"/>
      <c r="D173" s="93"/>
      <c r="E173" s="93"/>
      <c r="F173" s="93"/>
      <c r="G173" s="93"/>
      <c r="H173" s="93"/>
      <c r="I173" s="111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</row>
    <row r="174" spans="1:23" ht="15.75" customHeight="1" x14ac:dyDescent="0.15">
      <c r="A174" s="74"/>
      <c r="B174" s="74"/>
      <c r="C174" s="93"/>
      <c r="D174" s="93"/>
      <c r="E174" s="93"/>
      <c r="F174" s="93"/>
      <c r="G174" s="93"/>
      <c r="H174" s="93"/>
      <c r="I174" s="104"/>
      <c r="J174" s="106"/>
      <c r="K174" s="106"/>
      <c r="L174" s="106"/>
      <c r="M174" s="93"/>
      <c r="N174" s="93"/>
    </row>
    <row r="175" spans="1:23" ht="20.100000000000001" customHeight="1" x14ac:dyDescent="0.15">
      <c r="A175" s="74"/>
      <c r="B175" s="74"/>
      <c r="C175" s="112" t="s">
        <v>183</v>
      </c>
      <c r="D175" s="113"/>
      <c r="E175" s="113"/>
      <c r="F175" s="113"/>
      <c r="G175" s="113"/>
      <c r="H175" s="114"/>
      <c r="I175" s="142"/>
      <c r="J175" s="143"/>
    </row>
    <row r="176" spans="1:23" ht="15.75" customHeight="1" x14ac:dyDescent="0.15">
      <c r="A176" s="74"/>
      <c r="B176" s="74"/>
      <c r="C176" s="89"/>
      <c r="D176" s="90"/>
      <c r="E176" s="90"/>
      <c r="F176" s="90"/>
      <c r="G176" s="90"/>
      <c r="H176" s="90"/>
      <c r="I176" s="153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2"/>
    </row>
    <row r="177" spans="1:25" ht="20.100000000000001" customHeight="1" x14ac:dyDescent="0.15">
      <c r="A177" s="74">
        <f>IF(OR(OR(NOT(ISNUMBER(VALUE(P177))), TRIM(P177)="", LEN(P177)&gt;6),ISBLANK($I177)), 1001, 0)</f>
        <v>1001</v>
      </c>
      <c r="B177" s="74"/>
      <c r="C177" s="95"/>
      <c r="D177" s="96">
        <v>1</v>
      </c>
      <c r="E177" s="72" t="s">
        <v>20</v>
      </c>
      <c r="I177" s="55"/>
      <c r="J177" s="63"/>
      <c r="K177" s="63"/>
      <c r="L177" s="63"/>
      <c r="M177" s="63"/>
      <c r="N177" s="104" t="s">
        <v>185</v>
      </c>
      <c r="O177" s="154" t="s">
        <v>78</v>
      </c>
      <c r="P177" s="37"/>
      <c r="Q177" s="93" t="s">
        <v>77</v>
      </c>
      <c r="T177" s="93"/>
      <c r="U177" s="93"/>
      <c r="V177" s="94"/>
    </row>
    <row r="178" spans="1:25" ht="32.1" customHeight="1" x14ac:dyDescent="0.15">
      <c r="A178" s="74"/>
      <c r="B178" s="74"/>
      <c r="C178" s="100"/>
      <c r="D178" s="93"/>
      <c r="E178" s="93"/>
      <c r="F178" s="93"/>
      <c r="G178" s="93"/>
      <c r="H178" s="93"/>
      <c r="I178" s="101"/>
      <c r="J178" s="155" t="s">
        <v>230</v>
      </c>
      <c r="K178" s="156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94"/>
    </row>
    <row r="179" spans="1:25" ht="20.100000000000001" customHeight="1" x14ac:dyDescent="0.15">
      <c r="A179" s="74">
        <f>IF(ISBLANK($I179), 1001, 0)</f>
        <v>1001</v>
      </c>
      <c r="B179" s="74"/>
      <c r="C179" s="95"/>
      <c r="D179" s="96">
        <v>2</v>
      </c>
      <c r="E179" s="72" t="s">
        <v>187</v>
      </c>
      <c r="I179" s="49"/>
      <c r="J179" s="50"/>
      <c r="K179" s="50"/>
      <c r="L179" s="50"/>
      <c r="M179" s="50"/>
      <c r="N179" s="93"/>
      <c r="O179" s="93"/>
      <c r="P179" s="93"/>
      <c r="Q179" s="93"/>
      <c r="R179" s="93"/>
      <c r="S179" s="93"/>
      <c r="T179" s="93"/>
      <c r="U179" s="93"/>
      <c r="V179" s="94"/>
    </row>
    <row r="180" spans="1:25" ht="30.75" customHeight="1" x14ac:dyDescent="0.15">
      <c r="A180" s="74"/>
      <c r="B180" s="74"/>
      <c r="C180" s="100"/>
      <c r="D180" s="93"/>
      <c r="E180" s="93"/>
      <c r="F180" s="93"/>
      <c r="G180" s="93"/>
      <c r="H180" s="93"/>
      <c r="I180" s="97"/>
      <c r="J180" s="98" t="str">
        <f>日付例 &amp; "　年月日を入力してください。"</f>
        <v>例)2025/4/1、R7/4/1　年月日を入力してください。</v>
      </c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2"/>
    </row>
    <row r="181" spans="1:25" ht="65.099999999999994" customHeight="1" x14ac:dyDescent="0.15">
      <c r="A181" s="74"/>
      <c r="B181" s="74"/>
      <c r="C181" s="89"/>
      <c r="D181" s="157" t="s">
        <v>256</v>
      </c>
      <c r="E181" s="157"/>
      <c r="F181" s="157"/>
      <c r="G181" s="157"/>
      <c r="H181" s="157"/>
      <c r="I181" s="158"/>
      <c r="J181" s="157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94"/>
      <c r="X181" s="160" t="s">
        <v>252</v>
      </c>
      <c r="Y181" s="160" t="s">
        <v>253</v>
      </c>
    </row>
    <row r="182" spans="1:25" ht="20.100000000000001" customHeight="1" x14ac:dyDescent="0.15">
      <c r="A182" s="74"/>
      <c r="B182" s="74"/>
      <c r="C182" s="89"/>
      <c r="D182" s="161" t="s">
        <v>14</v>
      </c>
      <c r="E182" s="162"/>
      <c r="F182" s="162"/>
      <c r="G182" s="162"/>
      <c r="H182" s="162"/>
      <c r="I182" s="162"/>
      <c r="J182" s="163"/>
      <c r="K182" s="164" t="s">
        <v>21</v>
      </c>
      <c r="L182" s="165"/>
      <c r="M182" s="166" t="s">
        <v>184</v>
      </c>
      <c r="N182" s="167" t="str">
        <f>"許可年月日
"&amp;日付例_s</f>
        <v>許可年月日
例)2025/4/1</v>
      </c>
      <c r="O182" s="168"/>
      <c r="P182" s="169"/>
      <c r="Q182" s="170" t="s">
        <v>79</v>
      </c>
      <c r="R182" s="171" t="s">
        <v>84</v>
      </c>
      <c r="S182" s="172"/>
      <c r="T182" s="173"/>
      <c r="U182" s="174" t="s">
        <v>80</v>
      </c>
      <c r="W182" s="175"/>
      <c r="X182" s="176" t="b">
        <f>LEFT($I$22,10)="岡山県久米郡久米南町"</f>
        <v>0</v>
      </c>
      <c r="Y182" s="176" t="b">
        <f>IF($I$63="する", LEFT($I$71,3)="岡山県", LEFT($I$22,3)="岡山県")</f>
        <v>0</v>
      </c>
    </row>
    <row r="183" spans="1:25" ht="20.100000000000001" customHeight="1" x14ac:dyDescent="0.15">
      <c r="A183" s="74">
        <f>IF(COUNTIF(K184:K215,"○")&lt;1, 1001, 0)</f>
        <v>1001</v>
      </c>
      <c r="B183" s="267"/>
      <c r="C183" s="89"/>
      <c r="D183" s="177"/>
      <c r="E183" s="178"/>
      <c r="F183" s="178"/>
      <c r="G183" s="178"/>
      <c r="H183" s="178"/>
      <c r="I183" s="178"/>
      <c r="J183" s="179"/>
      <c r="K183" s="180"/>
      <c r="L183" s="181"/>
      <c r="M183" s="182"/>
      <c r="N183" s="183"/>
      <c r="O183" s="184"/>
      <c r="P183" s="185"/>
      <c r="Q183" s="186"/>
      <c r="R183" s="187" t="s">
        <v>85</v>
      </c>
      <c r="S183" s="187" t="s">
        <v>86</v>
      </c>
      <c r="T183" s="187" t="s">
        <v>87</v>
      </c>
      <c r="U183" s="188"/>
      <c r="W183" s="175"/>
      <c r="X183" s="189" t="s">
        <v>254</v>
      </c>
      <c r="Y183" s="189" t="s">
        <v>255</v>
      </c>
    </row>
    <row r="184" spans="1:25" ht="20.100000000000001" customHeight="1" x14ac:dyDescent="0.15">
      <c r="A184" s="74">
        <f>IF(AND($K184="○", OR(TRIM($M184)="",$N184="",$Q184="",$R184="",$S184="",$T184="",$U184="",NOT(OR($X$182,$X184,$Y184)))), 1001, 0)</f>
        <v>0</v>
      </c>
      <c r="B184" s="74"/>
      <c r="C184" s="95"/>
      <c r="D184" s="190" t="s">
        <v>188</v>
      </c>
      <c r="E184" s="191" t="s">
        <v>9</v>
      </c>
      <c r="F184" s="192"/>
      <c r="G184" s="192"/>
      <c r="H184" s="192"/>
      <c r="I184" s="192"/>
      <c r="J184" s="193"/>
      <c r="K184" s="53"/>
      <c r="L184" s="54"/>
      <c r="M184" s="38"/>
      <c r="N184" s="64"/>
      <c r="O184" s="65"/>
      <c r="P184" s="66"/>
      <c r="Q184" s="1"/>
      <c r="R184" s="1"/>
      <c r="S184" s="1"/>
      <c r="T184" s="1"/>
      <c r="U184" s="39"/>
      <c r="V184" s="93"/>
      <c r="W184" s="100"/>
      <c r="X184" s="194" t="b">
        <f>100000&lt;=$U184</f>
        <v>0</v>
      </c>
      <c r="Y184" s="194" t="b">
        <f>AND($Y$182,5000&lt;=$U184)</f>
        <v>0</v>
      </c>
    </row>
    <row r="185" spans="1:25" ht="20.100000000000001" customHeight="1" x14ac:dyDescent="0.15">
      <c r="A185" s="74">
        <f>IF(AND($K185="○", OR($Q185="",$R185="",$S185="",$T185="",$U185="",NOT(OR($X$182,$X185,$Y185)))), 1001, 0)</f>
        <v>0</v>
      </c>
      <c r="B185" s="74"/>
      <c r="C185" s="95"/>
      <c r="D185" s="195" t="s">
        <v>189</v>
      </c>
      <c r="E185" s="196" t="s">
        <v>27</v>
      </c>
      <c r="F185" s="197"/>
      <c r="G185" s="197"/>
      <c r="H185" s="197"/>
      <c r="I185" s="197"/>
      <c r="J185" s="198"/>
      <c r="K185" s="51"/>
      <c r="L185" s="52"/>
      <c r="M185" s="265"/>
      <c r="N185" s="266"/>
      <c r="O185" s="199"/>
      <c r="P185" s="200"/>
      <c r="Q185" s="2"/>
      <c r="R185" s="2"/>
      <c r="S185" s="2"/>
      <c r="T185" s="2"/>
      <c r="U185" s="40"/>
      <c r="V185" s="93"/>
      <c r="W185" s="100"/>
      <c r="X185" s="194" t="b">
        <f t="shared" ref="X185:X215" si="0">100000&lt;=$U185</f>
        <v>0</v>
      </c>
      <c r="Y185" s="194" t="b">
        <f t="shared" ref="Y185:Y215" si="1">AND($Y$182,5000&lt;=$U185)</f>
        <v>0</v>
      </c>
    </row>
    <row r="186" spans="1:25" ht="20.100000000000001" customHeight="1" x14ac:dyDescent="0.15">
      <c r="A186" s="74">
        <f>IF(AND($K186="○", OR(TRIM($M186)="",$N186="",$Q186="",$R186="",$S186="",$T186="",$U186="",NOT(OR($X$182,$X186,$Y186)))), 1001, 0)</f>
        <v>0</v>
      </c>
      <c r="B186" s="74"/>
      <c r="C186" s="95"/>
      <c r="D186" s="195" t="s">
        <v>190</v>
      </c>
      <c r="E186" s="196" t="s">
        <v>91</v>
      </c>
      <c r="F186" s="197"/>
      <c r="G186" s="197"/>
      <c r="H186" s="197"/>
      <c r="I186" s="197"/>
      <c r="J186" s="198"/>
      <c r="K186" s="51"/>
      <c r="L186" s="52"/>
      <c r="M186" s="38"/>
      <c r="N186" s="46"/>
      <c r="O186" s="47"/>
      <c r="P186" s="48"/>
      <c r="Q186" s="2"/>
      <c r="R186" s="2"/>
      <c r="S186" s="2"/>
      <c r="T186" s="2"/>
      <c r="U186" s="40"/>
      <c r="V186" s="93"/>
      <c r="W186" s="100"/>
      <c r="X186" s="194" t="b">
        <f t="shared" si="0"/>
        <v>0</v>
      </c>
      <c r="Y186" s="194" t="b">
        <f t="shared" si="1"/>
        <v>0</v>
      </c>
    </row>
    <row r="187" spans="1:25" ht="20.100000000000001" customHeight="1" x14ac:dyDescent="0.15">
      <c r="A187" s="74">
        <f>IF(AND($K187="○", OR(TRIM($M187)="",$N187="",$Q187="",$R187="",$S187="",$T187="",$U187="",NOT(OR($X$182,$X187,$Y187)))), 1001, 0)</f>
        <v>0</v>
      </c>
      <c r="B187" s="74"/>
      <c r="C187" s="95"/>
      <c r="D187" s="195" t="s">
        <v>191</v>
      </c>
      <c r="E187" s="196" t="s">
        <v>92</v>
      </c>
      <c r="F187" s="197"/>
      <c r="G187" s="197"/>
      <c r="H187" s="197"/>
      <c r="I187" s="197"/>
      <c r="J187" s="198"/>
      <c r="K187" s="51"/>
      <c r="L187" s="52"/>
      <c r="M187" s="38"/>
      <c r="N187" s="46"/>
      <c r="O187" s="47"/>
      <c r="P187" s="48"/>
      <c r="Q187" s="2"/>
      <c r="R187" s="2"/>
      <c r="S187" s="2"/>
      <c r="T187" s="2"/>
      <c r="U187" s="40"/>
      <c r="V187" s="93"/>
      <c r="W187" s="100"/>
      <c r="X187" s="194" t="b">
        <f t="shared" si="0"/>
        <v>0</v>
      </c>
      <c r="Y187" s="194" t="b">
        <f t="shared" si="1"/>
        <v>0</v>
      </c>
    </row>
    <row r="188" spans="1:25" ht="20.100000000000001" customHeight="1" x14ac:dyDescent="0.15">
      <c r="A188" s="74">
        <f>IF(AND($K188="○", OR(TRIM($M188)="",$N188="",$Q188="",$R188="",$S188="",$T188="",$U188="",NOT(OR($X$182,$X188,$Y188)))), 1001, 0)</f>
        <v>0</v>
      </c>
      <c r="B188" s="74"/>
      <c r="C188" s="95"/>
      <c r="D188" s="195" t="s">
        <v>192</v>
      </c>
      <c r="E188" s="196" t="s">
        <v>93</v>
      </c>
      <c r="F188" s="197"/>
      <c r="G188" s="197"/>
      <c r="H188" s="197"/>
      <c r="I188" s="197"/>
      <c r="J188" s="198"/>
      <c r="K188" s="51"/>
      <c r="L188" s="52"/>
      <c r="M188" s="38"/>
      <c r="N188" s="46"/>
      <c r="O188" s="47"/>
      <c r="P188" s="48"/>
      <c r="Q188" s="2"/>
      <c r="R188" s="2"/>
      <c r="S188" s="2"/>
      <c r="T188" s="2"/>
      <c r="U188" s="40"/>
      <c r="V188" s="93"/>
      <c r="W188" s="100"/>
      <c r="X188" s="194" t="b">
        <f t="shared" si="0"/>
        <v>0</v>
      </c>
      <c r="Y188" s="194" t="b">
        <f t="shared" si="1"/>
        <v>0</v>
      </c>
    </row>
    <row r="189" spans="1:25" ht="20.100000000000001" customHeight="1" x14ac:dyDescent="0.15">
      <c r="A189" s="74">
        <f>IF(AND($K189="○", OR(TRIM($M189)="",$N189="",$Q189="",$R189="",$S189="",$T189="",$U189="",NOT(OR($X$182,$X189,$Y189)))), 1001, 0)</f>
        <v>0</v>
      </c>
      <c r="B189" s="74"/>
      <c r="C189" s="95"/>
      <c r="D189" s="195" t="s">
        <v>193</v>
      </c>
      <c r="E189" s="196" t="s">
        <v>94</v>
      </c>
      <c r="F189" s="197"/>
      <c r="G189" s="197"/>
      <c r="H189" s="197"/>
      <c r="I189" s="197"/>
      <c r="J189" s="198"/>
      <c r="K189" s="51"/>
      <c r="L189" s="52"/>
      <c r="M189" s="38"/>
      <c r="N189" s="46"/>
      <c r="O189" s="47"/>
      <c r="P189" s="48"/>
      <c r="Q189" s="2"/>
      <c r="R189" s="2"/>
      <c r="S189" s="2"/>
      <c r="T189" s="2"/>
      <c r="U189" s="40"/>
      <c r="V189" s="93"/>
      <c r="W189" s="100"/>
      <c r="X189" s="194" t="b">
        <f t="shared" si="0"/>
        <v>0</v>
      </c>
      <c r="Y189" s="194" t="b">
        <f t="shared" si="1"/>
        <v>0</v>
      </c>
    </row>
    <row r="190" spans="1:25" ht="20.100000000000001" customHeight="1" x14ac:dyDescent="0.15">
      <c r="A190" s="74">
        <f>IF(AND($K190="○", OR($Q190="",$R190="",$S190="",$T190="",$U190="",NOT(OR($X$182,$X190,$Y190)))), 1001, 0)</f>
        <v>0</v>
      </c>
      <c r="B190" s="74"/>
      <c r="C190" s="95"/>
      <c r="D190" s="195" t="s">
        <v>194</v>
      </c>
      <c r="E190" s="196" t="s">
        <v>28</v>
      </c>
      <c r="F190" s="197"/>
      <c r="G190" s="197"/>
      <c r="H190" s="197"/>
      <c r="I190" s="197"/>
      <c r="J190" s="198"/>
      <c r="K190" s="51"/>
      <c r="L190" s="52"/>
      <c r="M190" s="265"/>
      <c r="N190" s="266"/>
      <c r="O190" s="199"/>
      <c r="P190" s="200"/>
      <c r="Q190" s="2"/>
      <c r="R190" s="2"/>
      <c r="S190" s="2"/>
      <c r="T190" s="2"/>
      <c r="U190" s="40"/>
      <c r="V190" s="93"/>
      <c r="W190" s="100"/>
      <c r="X190" s="194" t="b">
        <f t="shared" si="0"/>
        <v>0</v>
      </c>
      <c r="Y190" s="194" t="b">
        <f t="shared" si="1"/>
        <v>0</v>
      </c>
    </row>
    <row r="191" spans="1:25" ht="20.100000000000001" customHeight="1" x14ac:dyDescent="0.15">
      <c r="A191" s="74">
        <f>IF(AND($K191="○", OR(TRIM($M191)="",$N191="",$Q191="",$R191="",$S191="",$T191="",$U191="",NOT(OR($X$182,$X191,$Y191)))), 1001, 0)</f>
        <v>0</v>
      </c>
      <c r="B191" s="74"/>
      <c r="C191" s="95"/>
      <c r="D191" s="195" t="s">
        <v>195</v>
      </c>
      <c r="E191" s="196" t="s">
        <v>95</v>
      </c>
      <c r="F191" s="197"/>
      <c r="G191" s="197"/>
      <c r="H191" s="197"/>
      <c r="I191" s="197"/>
      <c r="J191" s="198"/>
      <c r="K191" s="51"/>
      <c r="L191" s="52"/>
      <c r="M191" s="38"/>
      <c r="N191" s="46"/>
      <c r="O191" s="47"/>
      <c r="P191" s="48"/>
      <c r="Q191" s="2"/>
      <c r="R191" s="2"/>
      <c r="S191" s="2"/>
      <c r="T191" s="2"/>
      <c r="U191" s="40"/>
      <c r="V191" s="93"/>
      <c r="W191" s="100"/>
      <c r="X191" s="194" t="b">
        <f t="shared" si="0"/>
        <v>0</v>
      </c>
      <c r="Y191" s="194" t="b">
        <f t="shared" si="1"/>
        <v>0</v>
      </c>
    </row>
    <row r="192" spans="1:25" ht="20.100000000000001" customHeight="1" x14ac:dyDescent="0.15">
      <c r="A192" s="74">
        <f>IF(AND($K192="○", OR(TRIM($M192)="",$N192="",$Q192="",$R192="",$S192="",$T192="",$U192="",NOT(OR($X$182,$X192,$Y192)))), 1001, 0)</f>
        <v>0</v>
      </c>
      <c r="B192" s="74"/>
      <c r="C192" s="95"/>
      <c r="D192" s="195" t="s">
        <v>196</v>
      </c>
      <c r="E192" s="196" t="s">
        <v>96</v>
      </c>
      <c r="F192" s="197"/>
      <c r="G192" s="197"/>
      <c r="H192" s="197"/>
      <c r="I192" s="197"/>
      <c r="J192" s="198"/>
      <c r="K192" s="51"/>
      <c r="L192" s="52"/>
      <c r="M192" s="38"/>
      <c r="N192" s="46"/>
      <c r="O192" s="47"/>
      <c r="P192" s="48"/>
      <c r="Q192" s="2"/>
      <c r="R192" s="2"/>
      <c r="S192" s="2"/>
      <c r="T192" s="2"/>
      <c r="U192" s="40"/>
      <c r="V192" s="93"/>
      <c r="W192" s="100"/>
      <c r="X192" s="194" t="b">
        <f t="shared" si="0"/>
        <v>0</v>
      </c>
      <c r="Y192" s="194" t="b">
        <f t="shared" si="1"/>
        <v>0</v>
      </c>
    </row>
    <row r="193" spans="1:25" ht="20.100000000000001" customHeight="1" x14ac:dyDescent="0.15">
      <c r="A193" s="74">
        <f>IF(AND($K193="○", OR(TRIM($M193)="",$N193="",$Q193="",$R193="",$S193="",$T193="",$U193="",NOT(OR($X$182,$X193,$Y193)))), 1001, 0)</f>
        <v>0</v>
      </c>
      <c r="B193" s="74"/>
      <c r="C193" s="95"/>
      <c r="D193" s="195" t="s">
        <v>197</v>
      </c>
      <c r="E193" s="196" t="s">
        <v>97</v>
      </c>
      <c r="F193" s="197"/>
      <c r="G193" s="197"/>
      <c r="H193" s="197"/>
      <c r="I193" s="197"/>
      <c r="J193" s="198"/>
      <c r="K193" s="51"/>
      <c r="L193" s="52"/>
      <c r="M193" s="38"/>
      <c r="N193" s="46"/>
      <c r="O193" s="47"/>
      <c r="P193" s="48"/>
      <c r="Q193" s="2"/>
      <c r="R193" s="2"/>
      <c r="S193" s="2"/>
      <c r="T193" s="2"/>
      <c r="U193" s="40"/>
      <c r="V193" s="93"/>
      <c r="W193" s="100"/>
      <c r="X193" s="194" t="b">
        <f t="shared" si="0"/>
        <v>0</v>
      </c>
      <c r="Y193" s="194" t="b">
        <f t="shared" si="1"/>
        <v>0</v>
      </c>
    </row>
    <row r="194" spans="1:25" ht="20.100000000000001" customHeight="1" x14ac:dyDescent="0.15">
      <c r="A194" s="74">
        <f>IF(AND($K194="○", OR(TRIM($M194)="",$N194="",$Q194="",$R194="",$S194="",$T194="",$U194="",NOT(OR($X$182,$X194,$Y194)))), 1001, 0)</f>
        <v>0</v>
      </c>
      <c r="B194" s="74"/>
      <c r="C194" s="95"/>
      <c r="D194" s="195" t="s">
        <v>198</v>
      </c>
      <c r="E194" s="196" t="s">
        <v>98</v>
      </c>
      <c r="F194" s="197"/>
      <c r="G194" s="197"/>
      <c r="H194" s="197"/>
      <c r="I194" s="197"/>
      <c r="J194" s="198"/>
      <c r="K194" s="51"/>
      <c r="L194" s="52"/>
      <c r="M194" s="38"/>
      <c r="N194" s="46"/>
      <c r="O194" s="47"/>
      <c r="P194" s="48"/>
      <c r="Q194" s="2"/>
      <c r="R194" s="2"/>
      <c r="S194" s="2"/>
      <c r="T194" s="2"/>
      <c r="U194" s="40"/>
      <c r="V194" s="93"/>
      <c r="W194" s="100"/>
      <c r="X194" s="194" t="b">
        <f t="shared" si="0"/>
        <v>0</v>
      </c>
      <c r="Y194" s="194" t="b">
        <f t="shared" si="1"/>
        <v>0</v>
      </c>
    </row>
    <row r="195" spans="1:25" ht="20.100000000000001" customHeight="1" x14ac:dyDescent="0.15">
      <c r="A195" s="74">
        <f>IF(AND($K195="○", OR(TRIM($M195)="",$N195="",$Q195="",$R195="",$S195="",$T195="",$U195="",NOT(OR($X$182,$X195,$Y195)))), 1001, 0)</f>
        <v>0</v>
      </c>
      <c r="B195" s="74"/>
      <c r="C195" s="95"/>
      <c r="D195" s="201" t="s">
        <v>199</v>
      </c>
      <c r="E195" s="196" t="s">
        <v>99</v>
      </c>
      <c r="F195" s="197"/>
      <c r="G195" s="197"/>
      <c r="H195" s="197"/>
      <c r="I195" s="197"/>
      <c r="J195" s="198"/>
      <c r="K195" s="51"/>
      <c r="L195" s="52"/>
      <c r="M195" s="38"/>
      <c r="N195" s="46"/>
      <c r="O195" s="47"/>
      <c r="P195" s="48"/>
      <c r="Q195" s="2"/>
      <c r="R195" s="2"/>
      <c r="S195" s="2"/>
      <c r="T195" s="2"/>
      <c r="U195" s="40"/>
      <c r="V195" s="93"/>
      <c r="W195" s="100"/>
      <c r="X195" s="194" t="b">
        <f t="shared" si="0"/>
        <v>0</v>
      </c>
      <c r="Y195" s="194" t="b">
        <f t="shared" si="1"/>
        <v>0</v>
      </c>
    </row>
    <row r="196" spans="1:25" ht="20.100000000000001" customHeight="1" x14ac:dyDescent="0.15">
      <c r="A196" s="74">
        <f>IF(AND($K196="○", OR(TRIM($M196)="",$N196="",$Q196="",$R196="",$S196="",$T196="",$U196="",NOT(OR($X$182,$X196,$Y196)))), 1001, 0)</f>
        <v>0</v>
      </c>
      <c r="B196" s="74"/>
      <c r="C196" s="95"/>
      <c r="D196" s="201" t="s">
        <v>200</v>
      </c>
      <c r="E196" s="196" t="s">
        <v>10</v>
      </c>
      <c r="F196" s="197"/>
      <c r="G196" s="197"/>
      <c r="H196" s="197"/>
      <c r="I196" s="197"/>
      <c r="J196" s="198"/>
      <c r="K196" s="51"/>
      <c r="L196" s="52"/>
      <c r="M196" s="38"/>
      <c r="N196" s="46"/>
      <c r="O196" s="47"/>
      <c r="P196" s="48"/>
      <c r="Q196" s="2"/>
      <c r="R196" s="2"/>
      <c r="S196" s="2"/>
      <c r="T196" s="2"/>
      <c r="U196" s="40"/>
      <c r="V196" s="93"/>
      <c r="W196" s="100"/>
      <c r="X196" s="194" t="b">
        <f t="shared" si="0"/>
        <v>0</v>
      </c>
      <c r="Y196" s="194" t="b">
        <f t="shared" si="1"/>
        <v>0</v>
      </c>
    </row>
    <row r="197" spans="1:25" ht="20.100000000000001" customHeight="1" x14ac:dyDescent="0.15">
      <c r="A197" s="74">
        <f>IF(AND($K197="○", OR($Q197="",$R197="",$S197="",$T197="",$U197="",NOT(OR($X$182,$X197,$Y197)))), 1001, 0)</f>
        <v>0</v>
      </c>
      <c r="B197" s="74"/>
      <c r="C197" s="95"/>
      <c r="D197" s="201" t="s">
        <v>201</v>
      </c>
      <c r="E197" s="196" t="s">
        <v>29</v>
      </c>
      <c r="F197" s="197"/>
      <c r="G197" s="197"/>
      <c r="H197" s="197"/>
      <c r="I197" s="197"/>
      <c r="J197" s="198"/>
      <c r="K197" s="51"/>
      <c r="L197" s="52"/>
      <c r="M197" s="265"/>
      <c r="N197" s="266"/>
      <c r="O197" s="199"/>
      <c r="P197" s="200"/>
      <c r="Q197" s="2"/>
      <c r="R197" s="2"/>
      <c r="S197" s="2"/>
      <c r="T197" s="2"/>
      <c r="U197" s="40"/>
      <c r="V197" s="93"/>
      <c r="W197" s="100"/>
      <c r="X197" s="194" t="b">
        <f t="shared" si="0"/>
        <v>0</v>
      </c>
      <c r="Y197" s="194" t="b">
        <f t="shared" si="1"/>
        <v>0</v>
      </c>
    </row>
    <row r="198" spans="1:25" ht="20.100000000000001" customHeight="1" x14ac:dyDescent="0.15">
      <c r="A198" s="74">
        <f>IF(AND($K198="○", OR(TRIM($M198)="",$N198="",$Q198="",$R198="",$S198="",$T198="",$U198="",NOT(OR($X$182,$X198,$Y198)))), 1001, 0)</f>
        <v>0</v>
      </c>
      <c r="B198" s="74"/>
      <c r="C198" s="95"/>
      <c r="D198" s="201" t="s">
        <v>202</v>
      </c>
      <c r="E198" s="196" t="s">
        <v>100</v>
      </c>
      <c r="F198" s="197"/>
      <c r="G198" s="197"/>
      <c r="H198" s="197"/>
      <c r="I198" s="197"/>
      <c r="J198" s="198"/>
      <c r="K198" s="51"/>
      <c r="L198" s="52"/>
      <c r="M198" s="38"/>
      <c r="N198" s="46"/>
      <c r="O198" s="47"/>
      <c r="P198" s="48"/>
      <c r="Q198" s="2"/>
      <c r="R198" s="2"/>
      <c r="S198" s="2"/>
      <c r="T198" s="2"/>
      <c r="U198" s="40"/>
      <c r="V198" s="93"/>
      <c r="W198" s="100"/>
      <c r="X198" s="194" t="b">
        <f t="shared" si="0"/>
        <v>0</v>
      </c>
      <c r="Y198" s="194" t="b">
        <f t="shared" si="1"/>
        <v>0</v>
      </c>
    </row>
    <row r="199" spans="1:25" ht="20.100000000000001" customHeight="1" x14ac:dyDescent="0.15">
      <c r="A199" s="74">
        <f>IF(AND($K199="○", OR(TRIM($M199)="",$N199="",$Q199="",$R199="",$S199="",$T199="",$U199="",NOT(OR($X$182,$X199,$Y199)))), 1001, 0)</f>
        <v>0</v>
      </c>
      <c r="B199" s="74"/>
      <c r="C199" s="95"/>
      <c r="D199" s="201" t="s">
        <v>203</v>
      </c>
      <c r="E199" s="196" t="s">
        <v>101</v>
      </c>
      <c r="F199" s="197"/>
      <c r="G199" s="197"/>
      <c r="H199" s="197"/>
      <c r="I199" s="197"/>
      <c r="J199" s="198"/>
      <c r="K199" s="51"/>
      <c r="L199" s="52"/>
      <c r="M199" s="38"/>
      <c r="N199" s="46"/>
      <c r="O199" s="47"/>
      <c r="P199" s="48"/>
      <c r="Q199" s="2"/>
      <c r="R199" s="2"/>
      <c r="S199" s="2"/>
      <c r="T199" s="2"/>
      <c r="U199" s="40"/>
      <c r="V199" s="93"/>
      <c r="W199" s="100"/>
      <c r="X199" s="194" t="b">
        <f t="shared" si="0"/>
        <v>0</v>
      </c>
      <c r="Y199" s="194" t="b">
        <f t="shared" si="1"/>
        <v>0</v>
      </c>
    </row>
    <row r="200" spans="1:25" ht="20.100000000000001" customHeight="1" x14ac:dyDescent="0.15">
      <c r="A200" s="74">
        <f>IF(AND($K200="○", OR(TRIM($M200)="",$N200="",$Q200="",$R200="",$S200="",$T200="",$U200="",NOT(OR($X$182,$X200,$Y200)))), 1001, 0)</f>
        <v>0</v>
      </c>
      <c r="B200" s="74"/>
      <c r="C200" s="100"/>
      <c r="D200" s="201" t="s">
        <v>204</v>
      </c>
      <c r="E200" s="196" t="s">
        <v>102</v>
      </c>
      <c r="F200" s="197"/>
      <c r="G200" s="197"/>
      <c r="H200" s="197"/>
      <c r="I200" s="197"/>
      <c r="J200" s="198"/>
      <c r="K200" s="51"/>
      <c r="L200" s="52"/>
      <c r="M200" s="38"/>
      <c r="N200" s="46"/>
      <c r="O200" s="47"/>
      <c r="P200" s="48"/>
      <c r="Q200" s="4"/>
      <c r="R200" s="4"/>
      <c r="S200" s="4"/>
      <c r="T200" s="4"/>
      <c r="U200" s="40"/>
      <c r="V200" s="94"/>
      <c r="X200" s="194" t="b">
        <f t="shared" si="0"/>
        <v>0</v>
      </c>
      <c r="Y200" s="194" t="b">
        <f t="shared" si="1"/>
        <v>0</v>
      </c>
    </row>
    <row r="201" spans="1:25" ht="20.100000000000001" customHeight="1" x14ac:dyDescent="0.15">
      <c r="A201" s="74">
        <f>IF(AND($K201="○", OR(TRIM($M201)="",$N201="",$Q201="",$R201="",$S201="",$T201="",$U201="",NOT(OR($X$182,$X201,$Y201)))), 1001, 0)</f>
        <v>0</v>
      </c>
      <c r="B201" s="202"/>
      <c r="C201" s="94"/>
      <c r="D201" s="201" t="s">
        <v>205</v>
      </c>
      <c r="E201" s="196" t="s">
        <v>103</v>
      </c>
      <c r="F201" s="197"/>
      <c r="G201" s="197"/>
      <c r="H201" s="197"/>
      <c r="I201" s="197"/>
      <c r="J201" s="198"/>
      <c r="K201" s="51"/>
      <c r="L201" s="52"/>
      <c r="M201" s="38"/>
      <c r="N201" s="46"/>
      <c r="O201" s="47"/>
      <c r="P201" s="48"/>
      <c r="Q201" s="4"/>
      <c r="R201" s="4"/>
      <c r="S201" s="4"/>
      <c r="T201" s="4"/>
      <c r="U201" s="40"/>
      <c r="V201" s="94"/>
      <c r="X201" s="194" t="b">
        <f t="shared" si="0"/>
        <v>0</v>
      </c>
      <c r="Y201" s="194" t="b">
        <f t="shared" si="1"/>
        <v>0</v>
      </c>
    </row>
    <row r="202" spans="1:25" ht="20.100000000000001" customHeight="1" x14ac:dyDescent="0.15">
      <c r="A202" s="74">
        <f>IF(AND($K202="○", OR(TRIM($M202)="",$N202="",$Q202="",$R202="",$S202="",$T202="",$U202="",NOT(OR($X$182,$X202,$Y202)))), 1001, 0)</f>
        <v>0</v>
      </c>
      <c r="B202" s="202"/>
      <c r="C202" s="93"/>
      <c r="D202" s="201" t="s">
        <v>206</v>
      </c>
      <c r="E202" s="196" t="s">
        <v>104</v>
      </c>
      <c r="F202" s="197"/>
      <c r="G202" s="197"/>
      <c r="H202" s="197"/>
      <c r="I202" s="197"/>
      <c r="J202" s="198"/>
      <c r="K202" s="51"/>
      <c r="L202" s="52"/>
      <c r="M202" s="38"/>
      <c r="N202" s="46"/>
      <c r="O202" s="47"/>
      <c r="P202" s="48"/>
      <c r="Q202" s="4"/>
      <c r="R202" s="4"/>
      <c r="S202" s="4"/>
      <c r="T202" s="4"/>
      <c r="U202" s="40"/>
      <c r="V202" s="94"/>
      <c r="X202" s="194" t="b">
        <f t="shared" si="0"/>
        <v>0</v>
      </c>
      <c r="Y202" s="194" t="b">
        <f t="shared" si="1"/>
        <v>0</v>
      </c>
    </row>
    <row r="203" spans="1:25" ht="20.100000000000001" customHeight="1" x14ac:dyDescent="0.15">
      <c r="A203" s="74">
        <f>IF(AND($K203="○", OR(TRIM($M203)="",$N203="",$Q203="",$R203="",$S203="",$T203="",$U203="",NOT(OR($X$182,$X203,$Y203)))), 1001, 0)</f>
        <v>0</v>
      </c>
      <c r="B203" s="202"/>
      <c r="C203" s="93"/>
      <c r="D203" s="201" t="s">
        <v>207</v>
      </c>
      <c r="E203" s="196" t="s">
        <v>105</v>
      </c>
      <c r="F203" s="197"/>
      <c r="G203" s="197"/>
      <c r="H203" s="197"/>
      <c r="I203" s="197"/>
      <c r="J203" s="198"/>
      <c r="K203" s="51"/>
      <c r="L203" s="52"/>
      <c r="M203" s="38"/>
      <c r="N203" s="46"/>
      <c r="O203" s="47"/>
      <c r="P203" s="48"/>
      <c r="Q203" s="4"/>
      <c r="R203" s="4"/>
      <c r="S203" s="4"/>
      <c r="T203" s="4"/>
      <c r="U203" s="40"/>
      <c r="V203" s="94"/>
      <c r="X203" s="194" t="b">
        <f t="shared" si="0"/>
        <v>0</v>
      </c>
      <c r="Y203" s="194" t="b">
        <f t="shared" si="1"/>
        <v>0</v>
      </c>
    </row>
    <row r="204" spans="1:25" ht="20.100000000000001" customHeight="1" x14ac:dyDescent="0.15">
      <c r="A204" s="74">
        <f>IF(AND($K204="○", OR(TRIM($M204)="",$N204="",$Q204="",$R204="",$S204="",$T204="",$U204="",NOT(OR($X$182,$X204,$Y204)))), 1001, 0)</f>
        <v>0</v>
      </c>
      <c r="B204" s="202"/>
      <c r="C204" s="93"/>
      <c r="D204" s="201" t="s">
        <v>208</v>
      </c>
      <c r="E204" s="196" t="s">
        <v>106</v>
      </c>
      <c r="F204" s="197"/>
      <c r="G204" s="197"/>
      <c r="H204" s="197"/>
      <c r="I204" s="197"/>
      <c r="J204" s="198"/>
      <c r="K204" s="51"/>
      <c r="L204" s="52"/>
      <c r="M204" s="38"/>
      <c r="N204" s="46"/>
      <c r="O204" s="47"/>
      <c r="P204" s="48"/>
      <c r="Q204" s="4"/>
      <c r="R204" s="4"/>
      <c r="S204" s="4"/>
      <c r="T204" s="4"/>
      <c r="U204" s="40"/>
      <c r="V204" s="94"/>
      <c r="X204" s="194" t="b">
        <f t="shared" si="0"/>
        <v>0</v>
      </c>
      <c r="Y204" s="194" t="b">
        <f t="shared" si="1"/>
        <v>0</v>
      </c>
    </row>
    <row r="205" spans="1:25" ht="20.100000000000001" customHeight="1" x14ac:dyDescent="0.15">
      <c r="A205" s="74">
        <f>IF(AND($K205="○", OR(TRIM($M205)="",$N205="",$Q205="",$R205="",$S205="",$T205="",$U205="",NOT(OR($X$182,$X205,$Y205)))), 1001, 0)</f>
        <v>0</v>
      </c>
      <c r="B205" s="202"/>
      <c r="C205" s="93"/>
      <c r="D205" s="201" t="s">
        <v>209</v>
      </c>
      <c r="E205" s="196" t="s">
        <v>107</v>
      </c>
      <c r="F205" s="197"/>
      <c r="G205" s="197"/>
      <c r="H205" s="197"/>
      <c r="I205" s="197"/>
      <c r="J205" s="198"/>
      <c r="K205" s="51"/>
      <c r="L205" s="52"/>
      <c r="M205" s="38"/>
      <c r="N205" s="46"/>
      <c r="O205" s="47"/>
      <c r="P205" s="48"/>
      <c r="Q205" s="4"/>
      <c r="R205" s="4"/>
      <c r="S205" s="4"/>
      <c r="T205" s="4"/>
      <c r="U205" s="40"/>
      <c r="V205" s="94"/>
      <c r="X205" s="194" t="b">
        <f t="shared" si="0"/>
        <v>0</v>
      </c>
      <c r="Y205" s="194" t="b">
        <f t="shared" si="1"/>
        <v>0</v>
      </c>
    </row>
    <row r="206" spans="1:25" ht="20.100000000000001" customHeight="1" x14ac:dyDescent="0.15">
      <c r="A206" s="74">
        <f>IF(AND($K206="○", OR(TRIM($M206)="",$N206="",$Q206="",$R206="",$S206="",$T206="",$U206="",NOT(OR($X$182,$X206,$Y206)))), 1001, 0)</f>
        <v>0</v>
      </c>
      <c r="B206" s="202"/>
      <c r="C206" s="93"/>
      <c r="D206" s="201" t="s">
        <v>210</v>
      </c>
      <c r="E206" s="196" t="s">
        <v>108</v>
      </c>
      <c r="F206" s="197"/>
      <c r="G206" s="197"/>
      <c r="H206" s="197"/>
      <c r="I206" s="197"/>
      <c r="J206" s="198"/>
      <c r="K206" s="51"/>
      <c r="L206" s="52"/>
      <c r="M206" s="38"/>
      <c r="N206" s="46"/>
      <c r="O206" s="47"/>
      <c r="P206" s="48"/>
      <c r="Q206" s="4"/>
      <c r="R206" s="4"/>
      <c r="S206" s="4"/>
      <c r="T206" s="4"/>
      <c r="U206" s="40"/>
      <c r="V206" s="94"/>
      <c r="X206" s="194" t="b">
        <f t="shared" si="0"/>
        <v>0</v>
      </c>
      <c r="Y206" s="194" t="b">
        <f t="shared" si="1"/>
        <v>0</v>
      </c>
    </row>
    <row r="207" spans="1:25" ht="20.100000000000001" customHeight="1" x14ac:dyDescent="0.15">
      <c r="A207" s="74">
        <f>IF(AND($K207="○", OR(TRIM($M207)="",$N207="",$Q207="",$R207="",$S207="",$T207="",$U207="",NOT(OR($X$182,$X207,$Y207)))), 1001, 0)</f>
        <v>0</v>
      </c>
      <c r="B207" s="202"/>
      <c r="C207" s="93"/>
      <c r="D207" s="201" t="s">
        <v>211</v>
      </c>
      <c r="E207" s="196" t="s">
        <v>109</v>
      </c>
      <c r="F207" s="197"/>
      <c r="G207" s="197"/>
      <c r="H207" s="197"/>
      <c r="I207" s="197"/>
      <c r="J207" s="198"/>
      <c r="K207" s="51"/>
      <c r="L207" s="52"/>
      <c r="M207" s="38"/>
      <c r="N207" s="46"/>
      <c r="O207" s="47"/>
      <c r="P207" s="48"/>
      <c r="Q207" s="4"/>
      <c r="R207" s="4"/>
      <c r="S207" s="4"/>
      <c r="T207" s="4"/>
      <c r="U207" s="40"/>
      <c r="V207" s="94"/>
      <c r="X207" s="194" t="b">
        <f t="shared" si="0"/>
        <v>0</v>
      </c>
      <c r="Y207" s="194" t="b">
        <f t="shared" si="1"/>
        <v>0</v>
      </c>
    </row>
    <row r="208" spans="1:25" ht="20.100000000000001" customHeight="1" x14ac:dyDescent="0.15">
      <c r="A208" s="74">
        <f>IF(AND($K208="○", OR(TRIM($M208)="",$N208="",$Q208="",$R208="",$S208="",$T208="",$U208="",NOT(OR($X$182,$X208,$Y208)))), 1001, 0)</f>
        <v>0</v>
      </c>
      <c r="B208" s="202"/>
      <c r="C208" s="93"/>
      <c r="D208" s="201" t="s">
        <v>212</v>
      </c>
      <c r="E208" s="196" t="s">
        <v>110</v>
      </c>
      <c r="F208" s="197"/>
      <c r="G208" s="197"/>
      <c r="H208" s="197"/>
      <c r="I208" s="197"/>
      <c r="J208" s="198"/>
      <c r="K208" s="51"/>
      <c r="L208" s="52"/>
      <c r="M208" s="38"/>
      <c r="N208" s="46"/>
      <c r="O208" s="47"/>
      <c r="P208" s="48"/>
      <c r="Q208" s="4"/>
      <c r="R208" s="4"/>
      <c r="S208" s="4"/>
      <c r="T208" s="4"/>
      <c r="U208" s="40"/>
      <c r="V208" s="94"/>
      <c r="X208" s="194" t="b">
        <f t="shared" si="0"/>
        <v>0</v>
      </c>
      <c r="Y208" s="194" t="b">
        <f t="shared" si="1"/>
        <v>0</v>
      </c>
    </row>
    <row r="209" spans="1:25" ht="20.100000000000001" customHeight="1" x14ac:dyDescent="0.15">
      <c r="A209" s="74">
        <f>IF(AND($K209="○", OR(TRIM($M209)="",$N209="",$Q209="",$R209="",$S209="",$T209="",$U209="",NOT(OR($X$182,$X209,$Y209)))), 1001, 0)</f>
        <v>0</v>
      </c>
      <c r="B209" s="202"/>
      <c r="C209" s="93"/>
      <c r="D209" s="201" t="s">
        <v>213</v>
      </c>
      <c r="E209" s="196" t="s">
        <v>111</v>
      </c>
      <c r="F209" s="197"/>
      <c r="G209" s="197"/>
      <c r="H209" s="197"/>
      <c r="I209" s="197"/>
      <c r="J209" s="198"/>
      <c r="K209" s="51"/>
      <c r="L209" s="52"/>
      <c r="M209" s="38"/>
      <c r="N209" s="46"/>
      <c r="O209" s="47"/>
      <c r="P209" s="48"/>
      <c r="Q209" s="4"/>
      <c r="R209" s="4"/>
      <c r="S209" s="4"/>
      <c r="T209" s="4"/>
      <c r="U209" s="40"/>
      <c r="V209" s="94"/>
      <c r="X209" s="194" t="b">
        <f t="shared" si="0"/>
        <v>0</v>
      </c>
      <c r="Y209" s="194" t="b">
        <f t="shared" si="1"/>
        <v>0</v>
      </c>
    </row>
    <row r="210" spans="1:25" ht="20.100000000000001" customHeight="1" x14ac:dyDescent="0.15">
      <c r="A210" s="74">
        <f>IF(AND($K210="○", OR(TRIM($M210)="",$N210="",$Q210="",$R210="",$S210="",$T210="",$U210="",NOT(OR($X$182,$X210,$Y210)))), 1001, 0)</f>
        <v>0</v>
      </c>
      <c r="B210" s="202"/>
      <c r="C210" s="93"/>
      <c r="D210" s="201" t="s">
        <v>214</v>
      </c>
      <c r="E210" s="196" t="s">
        <v>112</v>
      </c>
      <c r="F210" s="197"/>
      <c r="G210" s="197"/>
      <c r="H210" s="197"/>
      <c r="I210" s="197"/>
      <c r="J210" s="198"/>
      <c r="K210" s="51"/>
      <c r="L210" s="52"/>
      <c r="M210" s="38"/>
      <c r="N210" s="46"/>
      <c r="O210" s="47"/>
      <c r="P210" s="48"/>
      <c r="Q210" s="4"/>
      <c r="R210" s="4"/>
      <c r="S210" s="4"/>
      <c r="T210" s="4"/>
      <c r="U210" s="40"/>
      <c r="V210" s="94"/>
      <c r="X210" s="194" t="b">
        <f t="shared" si="0"/>
        <v>0</v>
      </c>
      <c r="Y210" s="194" t="b">
        <f t="shared" si="1"/>
        <v>0</v>
      </c>
    </row>
    <row r="211" spans="1:25" ht="20.100000000000001" customHeight="1" x14ac:dyDescent="0.15">
      <c r="A211" s="74">
        <f>IF(AND($K211="○", OR(TRIM($M211)="",$N211="",$Q211="",$R211="",$S211="",$T211="",$U211="",NOT(OR($X$182,$X211,$Y211)))), 1001, 0)</f>
        <v>0</v>
      </c>
      <c r="B211" s="202"/>
      <c r="C211" s="93"/>
      <c r="D211" s="201" t="s">
        <v>215</v>
      </c>
      <c r="E211" s="196" t="s">
        <v>113</v>
      </c>
      <c r="F211" s="197"/>
      <c r="G211" s="197"/>
      <c r="H211" s="197"/>
      <c r="I211" s="197"/>
      <c r="J211" s="198"/>
      <c r="K211" s="51"/>
      <c r="L211" s="52"/>
      <c r="M211" s="38"/>
      <c r="N211" s="46"/>
      <c r="O211" s="47"/>
      <c r="P211" s="48"/>
      <c r="Q211" s="4"/>
      <c r="R211" s="4"/>
      <c r="S211" s="4"/>
      <c r="T211" s="4"/>
      <c r="U211" s="40"/>
      <c r="V211" s="94"/>
      <c r="X211" s="194" t="b">
        <f t="shared" si="0"/>
        <v>0</v>
      </c>
      <c r="Y211" s="194" t="b">
        <f t="shared" si="1"/>
        <v>0</v>
      </c>
    </row>
    <row r="212" spans="1:25" ht="20.100000000000001" customHeight="1" x14ac:dyDescent="0.15">
      <c r="A212" s="74">
        <f>IF(AND($K212="○", OR(TRIM($M212)="",$N212="",$Q212="",$R212="",$S212="",$T212="",$U212="",NOT(OR($X$182,$X212,$Y212)))), 1001, 0)</f>
        <v>0</v>
      </c>
      <c r="B212" s="202"/>
      <c r="C212" s="93"/>
      <c r="D212" s="201" t="s">
        <v>216</v>
      </c>
      <c r="E212" s="196" t="s">
        <v>114</v>
      </c>
      <c r="F212" s="197"/>
      <c r="G212" s="197"/>
      <c r="H212" s="197"/>
      <c r="I212" s="197"/>
      <c r="J212" s="198"/>
      <c r="K212" s="51"/>
      <c r="L212" s="52"/>
      <c r="M212" s="38"/>
      <c r="N212" s="46"/>
      <c r="O212" s="47"/>
      <c r="P212" s="48"/>
      <c r="Q212" s="4"/>
      <c r="R212" s="4"/>
      <c r="S212" s="4"/>
      <c r="T212" s="4"/>
      <c r="U212" s="40"/>
      <c r="V212" s="94"/>
      <c r="X212" s="194" t="b">
        <f t="shared" si="0"/>
        <v>0</v>
      </c>
      <c r="Y212" s="194" t="b">
        <f t="shared" si="1"/>
        <v>0</v>
      </c>
    </row>
    <row r="213" spans="1:25" ht="20.100000000000001" customHeight="1" x14ac:dyDescent="0.15">
      <c r="A213" s="74">
        <f>IF(AND($K213="○", OR(TRIM($M213)="",$N213="",$Q213="",$R213="",$S213="",$T213="",$U213="",NOT(OR($X$182,$X213,$Y213)))), 1001, 0)</f>
        <v>0</v>
      </c>
      <c r="B213" s="202"/>
      <c r="C213" s="93"/>
      <c r="D213" s="201" t="s">
        <v>217</v>
      </c>
      <c r="E213" s="196" t="s">
        <v>115</v>
      </c>
      <c r="F213" s="197"/>
      <c r="G213" s="197"/>
      <c r="H213" s="197"/>
      <c r="I213" s="197"/>
      <c r="J213" s="198"/>
      <c r="K213" s="51"/>
      <c r="L213" s="52"/>
      <c r="M213" s="38"/>
      <c r="N213" s="46"/>
      <c r="O213" s="47"/>
      <c r="P213" s="48"/>
      <c r="Q213" s="4"/>
      <c r="R213" s="4"/>
      <c r="S213" s="4"/>
      <c r="T213" s="4"/>
      <c r="U213" s="40"/>
      <c r="V213" s="94"/>
      <c r="X213" s="194" t="b">
        <f t="shared" si="0"/>
        <v>0</v>
      </c>
      <c r="Y213" s="194" t="b">
        <f t="shared" si="1"/>
        <v>0</v>
      </c>
    </row>
    <row r="214" spans="1:25" ht="20.100000000000001" customHeight="1" x14ac:dyDescent="0.15">
      <c r="A214" s="74">
        <f>IF(AND($K214="○", OR(TRIM($M214)="",$N214="",$Q214="",$R214="",$S214="",$T214="",$U214="",NOT(OR($X$182,$X214,$Y214)))), 1001, 0)</f>
        <v>0</v>
      </c>
      <c r="B214" s="202"/>
      <c r="C214" s="93"/>
      <c r="D214" s="201" t="s">
        <v>218</v>
      </c>
      <c r="E214" s="196" t="s">
        <v>116</v>
      </c>
      <c r="F214" s="197"/>
      <c r="G214" s="197"/>
      <c r="H214" s="197"/>
      <c r="I214" s="197"/>
      <c r="J214" s="198"/>
      <c r="K214" s="51"/>
      <c r="L214" s="52"/>
      <c r="M214" s="38"/>
      <c r="N214" s="46"/>
      <c r="O214" s="47"/>
      <c r="P214" s="48"/>
      <c r="Q214" s="4"/>
      <c r="R214" s="4"/>
      <c r="S214" s="4"/>
      <c r="T214" s="4"/>
      <c r="U214" s="40"/>
      <c r="V214" s="94"/>
      <c r="X214" s="194" t="b">
        <f t="shared" si="0"/>
        <v>0</v>
      </c>
      <c r="Y214" s="194" t="b">
        <f t="shared" si="1"/>
        <v>0</v>
      </c>
    </row>
    <row r="215" spans="1:25" ht="20.100000000000001" customHeight="1" x14ac:dyDescent="0.15">
      <c r="A215" s="74">
        <f>IF(AND($K215="○", OR(TRIM($M215)="",$N215="",$Q215="",$R215="",$S215="",$T215="",$U215="",NOT(OR($X$182,$X215,$Y215)))), 1001, 0)</f>
        <v>0</v>
      </c>
      <c r="B215" s="202"/>
      <c r="C215" s="93"/>
      <c r="D215" s="203" t="s">
        <v>219</v>
      </c>
      <c r="E215" s="204" t="s">
        <v>117</v>
      </c>
      <c r="F215" s="205"/>
      <c r="G215" s="205"/>
      <c r="H215" s="205"/>
      <c r="I215" s="205"/>
      <c r="J215" s="206"/>
      <c r="K215" s="61"/>
      <c r="L215" s="62"/>
      <c r="M215" s="41"/>
      <c r="N215" s="43"/>
      <c r="O215" s="44"/>
      <c r="P215" s="45"/>
      <c r="Q215" s="5"/>
      <c r="R215" s="5"/>
      <c r="S215" s="5"/>
      <c r="T215" s="5"/>
      <c r="U215" s="42"/>
      <c r="V215" s="94"/>
      <c r="X215" s="194" t="b">
        <f t="shared" si="0"/>
        <v>0</v>
      </c>
      <c r="Y215" s="194" t="b">
        <f t="shared" si="1"/>
        <v>0</v>
      </c>
    </row>
    <row r="216" spans="1:25" ht="15.75" customHeight="1" x14ac:dyDescent="0.15">
      <c r="A216" s="74"/>
      <c r="B216" s="202"/>
      <c r="C216" s="100"/>
      <c r="D216" s="91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207"/>
      <c r="S216" s="207"/>
      <c r="T216" s="207"/>
      <c r="U216" s="208"/>
      <c r="V216" s="94"/>
    </row>
    <row r="217" spans="1:25" ht="15.75" customHeight="1" x14ac:dyDescent="0.15">
      <c r="A217" s="74"/>
      <c r="B217" s="74"/>
      <c r="C217" s="107"/>
      <c r="D217" s="108"/>
      <c r="E217" s="108"/>
      <c r="F217" s="108"/>
      <c r="G217" s="108"/>
      <c r="H217" s="108"/>
      <c r="I217" s="108"/>
      <c r="J217" s="108"/>
      <c r="K217" s="108"/>
      <c r="L217" s="108"/>
      <c r="M217" s="108"/>
      <c r="N217" s="108"/>
      <c r="O217" s="108"/>
      <c r="P217" s="108"/>
      <c r="Q217" s="108"/>
      <c r="R217" s="209"/>
      <c r="S217" s="209"/>
      <c r="T217" s="209"/>
      <c r="U217" s="209"/>
      <c r="V217" s="110"/>
    </row>
    <row r="218" spans="1:25" ht="15.75" customHeight="1" x14ac:dyDescent="0.15"/>
    <row r="219" spans="1:25" ht="15" customHeight="1" x14ac:dyDescent="0.15">
      <c r="A219" s="74"/>
      <c r="B219" s="74"/>
      <c r="C219" s="93"/>
      <c r="D219" s="93"/>
      <c r="E219" s="93"/>
      <c r="F219" s="93"/>
      <c r="G219" s="93"/>
      <c r="H219" s="93"/>
      <c r="I219" s="111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93"/>
    </row>
    <row r="220" spans="1:25" ht="20.100000000000001" customHeight="1" x14ac:dyDescent="0.15">
      <c r="A220" s="74"/>
      <c r="B220" s="74"/>
      <c r="C220" s="112" t="s">
        <v>119</v>
      </c>
      <c r="D220" s="113"/>
      <c r="E220" s="113"/>
      <c r="F220" s="113"/>
      <c r="G220" s="113"/>
      <c r="H220" s="114"/>
      <c r="I220" s="132"/>
    </row>
    <row r="221" spans="1:25" ht="15.75" customHeight="1" x14ac:dyDescent="0.15">
      <c r="A221" s="74"/>
      <c r="B221" s="74"/>
      <c r="C221" s="89"/>
      <c r="D221" s="90"/>
      <c r="E221" s="90"/>
      <c r="F221" s="90"/>
      <c r="G221" s="90"/>
      <c r="H221" s="90"/>
      <c r="I221" s="135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175"/>
    </row>
    <row r="222" spans="1:25" ht="15.75" customHeight="1" x14ac:dyDescent="0.15">
      <c r="A222" s="74">
        <f>IFERROR(IF(SUM(職員情報入力シート!$A11:$A110)&lt;&gt;0,1001,0),3)</f>
        <v>1001</v>
      </c>
      <c r="B222" s="267"/>
      <c r="C222" s="95"/>
      <c r="D222" s="210" t="s">
        <v>220</v>
      </c>
      <c r="E222" s="93"/>
      <c r="F222" s="93"/>
      <c r="G222" s="93"/>
      <c r="H222" s="93"/>
      <c r="I222" s="120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93"/>
      <c r="W222" s="175"/>
    </row>
    <row r="223" spans="1:25" ht="15.75" customHeight="1" x14ac:dyDescent="0.15">
      <c r="A223" s="74"/>
      <c r="B223" s="74"/>
      <c r="C223" s="107"/>
      <c r="D223" s="108"/>
      <c r="E223" s="108"/>
      <c r="F223" s="108"/>
      <c r="G223" s="108"/>
      <c r="H223" s="108"/>
      <c r="I223" s="130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8"/>
      <c r="W223" s="175"/>
    </row>
    <row r="224" spans="1:25" ht="15" customHeight="1" x14ac:dyDescent="0.15">
      <c r="A224" s="74"/>
      <c r="B224" s="74"/>
      <c r="C224" s="93"/>
      <c r="D224" s="93"/>
      <c r="E224" s="93"/>
      <c r="F224" s="93"/>
      <c r="G224" s="93"/>
      <c r="H224" s="93"/>
      <c r="I224" s="111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93"/>
    </row>
  </sheetData>
  <sheetProtection algorithmName="SHA-512" hashValue="nlU9f5lhU0zMLhoeVPc4RvqaQdtTsgpyH3K11Mtw8RZr3a77bD8ntjEHgPwxKGrFlLUudwM5JJyTmBXQU7RhlQ==" saltValue="+S3Ow4Tgg+K4akpAqNRJEQ==" spinCount="100000" sheet="1" objects="1" scenarios="1"/>
  <dataConsolidate/>
  <mergeCells count="156">
    <mergeCell ref="C13:H13"/>
    <mergeCell ref="C175:H175"/>
    <mergeCell ref="I168:M168"/>
    <mergeCell ref="I177:M177"/>
    <mergeCell ref="N182:P183"/>
    <mergeCell ref="N184:P184"/>
    <mergeCell ref="N185:P185"/>
    <mergeCell ref="N186:P186"/>
    <mergeCell ref="N187:P187"/>
    <mergeCell ref="I71:U71"/>
    <mergeCell ref="I73:U73"/>
    <mergeCell ref="I75:U75"/>
    <mergeCell ref="I77:U77"/>
    <mergeCell ref="I79:U79"/>
    <mergeCell ref="I81:U81"/>
    <mergeCell ref="I87:U87"/>
    <mergeCell ref="C60:H60"/>
    <mergeCell ref="I63:M63"/>
    <mergeCell ref="C109:H109"/>
    <mergeCell ref="D111:U111"/>
    <mergeCell ref="I112:U112"/>
    <mergeCell ref="I83:M83"/>
    <mergeCell ref="I85:M85"/>
    <mergeCell ref="I69:M69"/>
    <mergeCell ref="C166:H166"/>
    <mergeCell ref="C146:H146"/>
    <mergeCell ref="I149:M149"/>
    <mergeCell ref="I151:M151"/>
    <mergeCell ref="I114:U114"/>
    <mergeCell ref="K192:L192"/>
    <mergeCell ref="I116:U116"/>
    <mergeCell ref="N196:P196"/>
    <mergeCell ref="N197:P197"/>
    <mergeCell ref="N193:P193"/>
    <mergeCell ref="I153:U153"/>
    <mergeCell ref="I155:U155"/>
    <mergeCell ref="I157:U157"/>
    <mergeCell ref="E184:J184"/>
    <mergeCell ref="E185:J185"/>
    <mergeCell ref="E186:J186"/>
    <mergeCell ref="E187:J187"/>
    <mergeCell ref="E188:J188"/>
    <mergeCell ref="E189:J189"/>
    <mergeCell ref="E190:J190"/>
    <mergeCell ref="E191:J191"/>
    <mergeCell ref="E192:J192"/>
    <mergeCell ref="E193:J193"/>
    <mergeCell ref="E194:J194"/>
    <mergeCell ref="N208:P208"/>
    <mergeCell ref="N209:P209"/>
    <mergeCell ref="N210:P210"/>
    <mergeCell ref="N211:P211"/>
    <mergeCell ref="N212:P212"/>
    <mergeCell ref="N213:P213"/>
    <mergeCell ref="N214:P214"/>
    <mergeCell ref="N203:P203"/>
    <mergeCell ref="N207:P207"/>
    <mergeCell ref="N204:P204"/>
    <mergeCell ref="N205:P205"/>
    <mergeCell ref="N206:P206"/>
    <mergeCell ref="K215:L215"/>
    <mergeCell ref="K212:L212"/>
    <mergeCell ref="K213:L213"/>
    <mergeCell ref="K200:L200"/>
    <mergeCell ref="K201:L201"/>
    <mergeCell ref="K202:L202"/>
    <mergeCell ref="K203:L203"/>
    <mergeCell ref="K204:L204"/>
    <mergeCell ref="K205:L205"/>
    <mergeCell ref="K214:L214"/>
    <mergeCell ref="K210:L210"/>
    <mergeCell ref="K211:L211"/>
    <mergeCell ref="K190:L190"/>
    <mergeCell ref="I38:U38"/>
    <mergeCell ref="I161:M161"/>
    <mergeCell ref="I120:M120"/>
    <mergeCell ref="I122:U122"/>
    <mergeCell ref="K185:L185"/>
    <mergeCell ref="K186:L186"/>
    <mergeCell ref="K187:L187"/>
    <mergeCell ref="K188:L188"/>
    <mergeCell ref="K189:L189"/>
    <mergeCell ref="I170:M170"/>
    <mergeCell ref="J171:U171"/>
    <mergeCell ref="N200:P200"/>
    <mergeCell ref="N201:P201"/>
    <mergeCell ref="N202:P202"/>
    <mergeCell ref="K194:L194"/>
    <mergeCell ref="K195:L195"/>
    <mergeCell ref="K196:L196"/>
    <mergeCell ref="K197:L197"/>
    <mergeCell ref="K198:L198"/>
    <mergeCell ref="K199:L199"/>
    <mergeCell ref="N194:P194"/>
    <mergeCell ref="N195:P195"/>
    <mergeCell ref="I20:M20"/>
    <mergeCell ref="I30:U30"/>
    <mergeCell ref="I26:U26"/>
    <mergeCell ref="I22:U22"/>
    <mergeCell ref="I24:U24"/>
    <mergeCell ref="I40:M40"/>
    <mergeCell ref="I159:M159"/>
    <mergeCell ref="I34:M34"/>
    <mergeCell ref="I36:M36"/>
    <mergeCell ref="I28:U28"/>
    <mergeCell ref="I32:U32"/>
    <mergeCell ref="J74:U74"/>
    <mergeCell ref="J76:U76"/>
    <mergeCell ref="C220:H220"/>
    <mergeCell ref="I179:M179"/>
    <mergeCell ref="U1:V1"/>
    <mergeCell ref="D181:U181"/>
    <mergeCell ref="K206:L206"/>
    <mergeCell ref="K207:L207"/>
    <mergeCell ref="K208:L208"/>
    <mergeCell ref="K209:L209"/>
    <mergeCell ref="K184:L184"/>
    <mergeCell ref="I118:M118"/>
    <mergeCell ref="K193:L193"/>
    <mergeCell ref="J178:U178"/>
    <mergeCell ref="K191:L191"/>
    <mergeCell ref="R182:T182"/>
    <mergeCell ref="K182:L183"/>
    <mergeCell ref="M182:M183"/>
    <mergeCell ref="Q182:Q183"/>
    <mergeCell ref="D182:J183"/>
    <mergeCell ref="U182:U183"/>
    <mergeCell ref="N188:P188"/>
    <mergeCell ref="N189:P189"/>
    <mergeCell ref="N190:P190"/>
    <mergeCell ref="N191:P191"/>
    <mergeCell ref="N192:P192"/>
    <mergeCell ref="N215:P215"/>
    <mergeCell ref="E195:J195"/>
    <mergeCell ref="E196:J196"/>
    <mergeCell ref="E197:J197"/>
    <mergeCell ref="E198:J198"/>
    <mergeCell ref="E199:J199"/>
    <mergeCell ref="E200:J200"/>
    <mergeCell ref="E201:J201"/>
    <mergeCell ref="E202:J202"/>
    <mergeCell ref="E203:J203"/>
    <mergeCell ref="E213:J213"/>
    <mergeCell ref="E214:J214"/>
    <mergeCell ref="E215:J215"/>
    <mergeCell ref="E204:J204"/>
    <mergeCell ref="E205:J205"/>
    <mergeCell ref="E206:J206"/>
    <mergeCell ref="E207:J207"/>
    <mergeCell ref="E208:J208"/>
    <mergeCell ref="E209:J209"/>
    <mergeCell ref="E210:J210"/>
    <mergeCell ref="E211:J211"/>
    <mergeCell ref="E212:J212"/>
    <mergeCell ref="N198:P198"/>
    <mergeCell ref="N199:P199"/>
  </mergeCells>
  <phoneticPr fontId="5"/>
  <conditionalFormatting sqref="I20:M20">
    <cfRule type="expression" dxfId="284" priority="284" stopIfTrue="1">
      <formula>TRIM($I20)=""</formula>
    </cfRule>
  </conditionalFormatting>
  <conditionalFormatting sqref="I22:U22">
    <cfRule type="expression" dxfId="283" priority="283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U24">
    <cfRule type="expression" dxfId="282" priority="282" stopIfTrue="1">
      <formula>TRIM($I24)=""</formula>
    </cfRule>
  </conditionalFormatting>
  <conditionalFormatting sqref="I26:U26">
    <cfRule type="expression" dxfId="281" priority="281" stopIfTrue="1">
      <formula>TRIM($I26)=""</formula>
    </cfRule>
  </conditionalFormatting>
  <conditionalFormatting sqref="I28:U28">
    <cfRule type="expression" dxfId="280" priority="280" stopIfTrue="1">
      <formula>TRIM($I28)=""</formula>
    </cfRule>
  </conditionalFormatting>
  <conditionalFormatting sqref="I30:U30">
    <cfRule type="expression" dxfId="279" priority="279" stopIfTrue="1">
      <formula>TRIM($I30)=""</formula>
    </cfRule>
  </conditionalFormatting>
  <conditionalFormatting sqref="I32:U32">
    <cfRule type="expression" dxfId="278" priority="278" stopIfTrue="1">
      <formula>TRIM($I32)=""</formula>
    </cfRule>
  </conditionalFormatting>
  <conditionalFormatting sqref="I34:M34">
    <cfRule type="expression" dxfId="277" priority="277" stopIfTrue="1">
      <formula>NOT(AND(TRIM($I34)&lt;&gt;"",ISNUMBER(VALUE(SUBSTITUTE($I34,"-","")))))</formula>
    </cfRule>
  </conditionalFormatting>
  <conditionalFormatting sqref="I36:M36">
    <cfRule type="expression" dxfId="276" priority="276" stopIfTrue="1">
      <formula>AND(TRIM($I36)&lt;&gt;"",NOT(ISNUMBER(VALUE(SUBSTITUTE($I36,"-","")))))</formula>
    </cfRule>
  </conditionalFormatting>
  <conditionalFormatting sqref="I40:M40">
    <cfRule type="expression" dxfId="275" priority="275" stopIfTrue="1">
      <formula>AND($I40&lt;&gt;"一致する", $I40&lt;&gt;"一致しない")</formula>
    </cfRule>
  </conditionalFormatting>
  <conditionalFormatting sqref="I63:M63">
    <cfRule type="expression" dxfId="274" priority="274" stopIfTrue="1">
      <formula>AND($I63&lt;&gt;"しない", $I63&lt;&gt;"する")</formula>
    </cfRule>
  </conditionalFormatting>
  <conditionalFormatting sqref="I69:M69">
    <cfRule type="expression" dxfId="273" priority="273" stopIfTrue="1">
      <formula>OR(AND($I63="する",TRIM($I69)=""),AND($I63="しない",NOT(ISBLANK($I69))))</formula>
    </cfRule>
  </conditionalFormatting>
  <conditionalFormatting sqref="I71:U71">
    <cfRule type="expression" dxfId="272" priority="272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U73">
    <cfRule type="expression" dxfId="271" priority="271" stopIfTrue="1">
      <formula>OR(AND($I63="する",TRIM($I73)=""),AND($I63="しない",NOT(ISBLANK($I73))))</formula>
    </cfRule>
  </conditionalFormatting>
  <conditionalFormatting sqref="I75:U75">
    <cfRule type="expression" dxfId="270" priority="270" stopIfTrue="1">
      <formula>OR(AND($I63="する",TRIM($I75)=""),AND($I63="しない",NOT(ISBLANK($I75))))</formula>
    </cfRule>
  </conditionalFormatting>
  <conditionalFormatting sqref="I77:U77">
    <cfRule type="expression" dxfId="269" priority="269" stopIfTrue="1">
      <formula>OR(AND($I63="する",TRIM($I77)=""),AND($I63="しない",NOT(ISBLANK($I77))))</formula>
    </cfRule>
  </conditionalFormatting>
  <conditionalFormatting sqref="I79:U79">
    <cfRule type="expression" dxfId="268" priority="268" stopIfTrue="1">
      <formula>OR(AND($I63="する",TRIM($I79)=""),AND($I63="しない",NOT(ISBLANK($I79))))</formula>
    </cfRule>
  </conditionalFormatting>
  <conditionalFormatting sqref="I81:U81">
    <cfRule type="expression" dxfId="267" priority="267" stopIfTrue="1">
      <formula>OR(AND($I63="する",TRIM($I81)=""),AND($I63="しない",NOT(ISBLANK($I81))))</formula>
    </cfRule>
  </conditionalFormatting>
  <conditionalFormatting sqref="I83:M83">
    <cfRule type="expression" dxfId="266" priority="266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265" priority="265" stopIfTrue="1">
      <formula>OR(AND($I63="する",AND(TRIM($I85)&lt;&gt;"",NOT(ISNUMBER(VALUE(SUBSTITUTE($I85,"-","")))))), AND($I63="しない",NOT(ISBLANK($I85))))</formula>
    </cfRule>
  </conditionalFormatting>
  <conditionalFormatting sqref="I87:U87">
    <cfRule type="expression" dxfId="264" priority="264" stopIfTrue="1">
      <formula>AND($I63="しない",NOT(ISBLANK($I87)))</formula>
    </cfRule>
  </conditionalFormatting>
  <conditionalFormatting sqref="I118:M118">
    <cfRule type="expression" dxfId="263" priority="263" stopIfTrue="1">
      <formula>AND(TRIM($I118)&lt;&gt;"",NOT(ISNUMBER(VALUE(SUBSTITUTE($I118,"-","")))))</formula>
    </cfRule>
  </conditionalFormatting>
  <conditionalFormatting sqref="I120:M120">
    <cfRule type="expression" dxfId="262" priority="262" stopIfTrue="1">
      <formula>AND(TRIM($I120)&lt;&gt;"",NOT(ISNUMBER(VALUE(SUBSTITUTE($I120,"-","")))))</formula>
    </cfRule>
  </conditionalFormatting>
  <conditionalFormatting sqref="I149:M149">
    <cfRule type="expression" dxfId="261" priority="261" stopIfTrue="1">
      <formula>AND($I149&lt;&gt;"しない", $I149&lt;&gt;"する")</formula>
    </cfRule>
  </conditionalFormatting>
  <conditionalFormatting sqref="I151:M151">
    <cfRule type="expression" dxfId="260" priority="260" stopIfTrue="1">
      <formula>AND($I149="する",TRIM($I151)="")</formula>
    </cfRule>
  </conditionalFormatting>
  <conditionalFormatting sqref="I153:U153">
    <cfRule type="expression" dxfId="259" priority="259" stopIfTrue="1">
      <formula>AND($I149="する",TRIM($I153)="")</formula>
    </cfRule>
  </conditionalFormatting>
  <conditionalFormatting sqref="I157:U157">
    <cfRule type="expression" dxfId="258" priority="258" stopIfTrue="1">
      <formula>AND($I149="する",TRIM($I157)="")</formula>
    </cfRule>
  </conditionalFormatting>
  <conditionalFormatting sqref="I159:M159">
    <cfRule type="expression" dxfId="257" priority="257" stopIfTrue="1">
      <formula>AND($I149="する",NOT(AND(TRIM($I159)&lt;&gt;"",ISNUMBER(VALUE(SUBSTITUTE($I159,"-",""))))))</formula>
    </cfRule>
  </conditionalFormatting>
  <conditionalFormatting sqref="I161:M161">
    <cfRule type="expression" dxfId="256" priority="256" stopIfTrue="1">
      <formula>AND($I149="する",AND(TRIM($I161)&lt;&gt;"",NOT(ISNUMBER(VALUE(SUBSTITUTE($I161,"-",""))))))</formula>
    </cfRule>
  </conditionalFormatting>
  <conditionalFormatting sqref="I168:M168">
    <cfRule type="expression" dxfId="255" priority="255" stopIfTrue="1">
      <formula>ISBLANK($I168)</formula>
    </cfRule>
  </conditionalFormatting>
  <conditionalFormatting sqref="I170:M170">
    <cfRule type="expression" dxfId="254" priority="254" stopIfTrue="1">
      <formula>$A170&lt;&gt;0</formula>
    </cfRule>
  </conditionalFormatting>
  <conditionalFormatting sqref="I177:M177">
    <cfRule type="expression" dxfId="253" priority="253" stopIfTrue="1">
      <formula>ISBLANK($I177)</formula>
    </cfRule>
  </conditionalFormatting>
  <conditionalFormatting sqref="P177">
    <cfRule type="expression" dxfId="252" priority="252" stopIfTrue="1">
      <formula>OR(NOT(ISNUMBER(VALUE(P177))), TRIM(P177)="", LEN(P177)&gt;6)</formula>
    </cfRule>
  </conditionalFormatting>
  <conditionalFormatting sqref="I179:M179">
    <cfRule type="expression" dxfId="251" priority="251" stopIfTrue="1">
      <formula>ISBLANK($I179)</formula>
    </cfRule>
  </conditionalFormatting>
  <conditionalFormatting sqref="K184:L184">
    <cfRule type="expression" dxfId="250" priority="250" stopIfTrue="1">
      <formula>希望&lt;&gt;0</formula>
    </cfRule>
  </conditionalFormatting>
  <conditionalFormatting sqref="M184">
    <cfRule type="expression" dxfId="249" priority="249" stopIfTrue="1">
      <formula>AND($A184&lt;&gt;0, TRIM($M184)="")</formula>
    </cfRule>
  </conditionalFormatting>
  <conditionalFormatting sqref="N184:P184">
    <cfRule type="expression" dxfId="248" priority="248" stopIfTrue="1">
      <formula>AND($A184&lt;&gt;0, $N184="")</formula>
    </cfRule>
  </conditionalFormatting>
  <conditionalFormatting sqref="Q184">
    <cfRule type="expression" dxfId="247" priority="247" stopIfTrue="1">
      <formula>AND($A184&lt;&gt;0, $Q184="")</formula>
    </cfRule>
  </conditionalFormatting>
  <conditionalFormatting sqref="R184">
    <cfRule type="expression" dxfId="246" priority="246" stopIfTrue="1">
      <formula>AND($A184&lt;&gt;0, $R184="")</formula>
    </cfRule>
  </conditionalFormatting>
  <conditionalFormatting sqref="S184">
    <cfRule type="expression" dxfId="245" priority="245" stopIfTrue="1">
      <formula>AND($A184&lt;&gt;0, $S184="")</formula>
    </cfRule>
  </conditionalFormatting>
  <conditionalFormatting sqref="T184">
    <cfRule type="expression" dxfId="244" priority="244" stopIfTrue="1">
      <formula>AND($A184&lt;&gt;0, $T184="")</formula>
    </cfRule>
  </conditionalFormatting>
  <conditionalFormatting sqref="U184">
    <cfRule type="expression" dxfId="243" priority="243" stopIfTrue="1">
      <formula>AND($A184&lt;&gt;0, OR($U184="",NOT(OR($X$182,$X184,$Y184))))</formula>
    </cfRule>
  </conditionalFormatting>
  <conditionalFormatting sqref="K185:L185">
    <cfRule type="expression" dxfId="242" priority="242" stopIfTrue="1">
      <formula>希望&lt;&gt;0</formula>
    </cfRule>
  </conditionalFormatting>
  <conditionalFormatting sqref="Q185">
    <cfRule type="expression" dxfId="241" priority="241" stopIfTrue="1">
      <formula>AND($A185&lt;&gt;0, $Q185="")</formula>
    </cfRule>
  </conditionalFormatting>
  <conditionalFormatting sqref="R185">
    <cfRule type="expression" dxfId="240" priority="240" stopIfTrue="1">
      <formula>AND($A185&lt;&gt;0, $R185="")</formula>
    </cfRule>
  </conditionalFormatting>
  <conditionalFormatting sqref="S185">
    <cfRule type="expression" dxfId="239" priority="239" stopIfTrue="1">
      <formula>AND($A185&lt;&gt;0, $S185="")</formula>
    </cfRule>
  </conditionalFormatting>
  <conditionalFormatting sqref="T185">
    <cfRule type="expression" dxfId="238" priority="238" stopIfTrue="1">
      <formula>AND($A185&lt;&gt;0, $T185="")</formula>
    </cfRule>
  </conditionalFormatting>
  <conditionalFormatting sqref="U185">
    <cfRule type="expression" dxfId="237" priority="237" stopIfTrue="1">
      <formula>AND($A185&lt;&gt;0, OR($U185="",NOT(OR($X$182,$X185,$Y185))))</formula>
    </cfRule>
  </conditionalFormatting>
  <conditionalFormatting sqref="K186:L186">
    <cfRule type="expression" dxfId="236" priority="236" stopIfTrue="1">
      <formula>希望&lt;&gt;0</formula>
    </cfRule>
  </conditionalFormatting>
  <conditionalFormatting sqref="M186">
    <cfRule type="expression" dxfId="235" priority="235" stopIfTrue="1">
      <formula>AND($A186&lt;&gt;0, TRIM($M186)="")</formula>
    </cfRule>
  </conditionalFormatting>
  <conditionalFormatting sqref="N186:P186">
    <cfRule type="expression" dxfId="234" priority="234" stopIfTrue="1">
      <formula>AND($A186&lt;&gt;0, $N186="")</formula>
    </cfRule>
  </conditionalFormatting>
  <conditionalFormatting sqref="Q186">
    <cfRule type="expression" dxfId="233" priority="233" stopIfTrue="1">
      <formula>AND($A186&lt;&gt;0, $Q186="")</formula>
    </cfRule>
  </conditionalFormatting>
  <conditionalFormatting sqref="R186">
    <cfRule type="expression" dxfId="232" priority="232" stopIfTrue="1">
      <formula>AND($A186&lt;&gt;0, $R186="")</formula>
    </cfRule>
  </conditionalFormatting>
  <conditionalFormatting sqref="S186">
    <cfRule type="expression" dxfId="231" priority="231" stopIfTrue="1">
      <formula>AND($A186&lt;&gt;0, $S186="")</formula>
    </cfRule>
  </conditionalFormatting>
  <conditionalFormatting sqref="T186">
    <cfRule type="expression" dxfId="230" priority="230" stopIfTrue="1">
      <formula>AND($A186&lt;&gt;0, $T186="")</formula>
    </cfRule>
  </conditionalFormatting>
  <conditionalFormatting sqref="U186">
    <cfRule type="expression" dxfId="229" priority="229" stopIfTrue="1">
      <formula>AND($A186&lt;&gt;0, OR($U186="",NOT(OR($X$182,$X186,$Y186))))</formula>
    </cfRule>
  </conditionalFormatting>
  <conditionalFormatting sqref="K187:L187">
    <cfRule type="expression" dxfId="228" priority="228" stopIfTrue="1">
      <formula>希望&lt;&gt;0</formula>
    </cfRule>
  </conditionalFormatting>
  <conditionalFormatting sqref="M187">
    <cfRule type="expression" dxfId="227" priority="227" stopIfTrue="1">
      <formula>AND($A187&lt;&gt;0, TRIM($M187)="")</formula>
    </cfRule>
  </conditionalFormatting>
  <conditionalFormatting sqref="N187:P187">
    <cfRule type="expression" dxfId="226" priority="226" stopIfTrue="1">
      <formula>AND($A187&lt;&gt;0, $N187="")</formula>
    </cfRule>
  </conditionalFormatting>
  <conditionalFormatting sqref="Q187">
    <cfRule type="expression" dxfId="225" priority="225" stopIfTrue="1">
      <formula>AND($A187&lt;&gt;0, $Q187="")</formula>
    </cfRule>
  </conditionalFormatting>
  <conditionalFormatting sqref="R187">
    <cfRule type="expression" dxfId="224" priority="224" stopIfTrue="1">
      <formula>AND($A187&lt;&gt;0, $R187="")</formula>
    </cfRule>
  </conditionalFormatting>
  <conditionalFormatting sqref="S187">
    <cfRule type="expression" dxfId="223" priority="223" stopIfTrue="1">
      <formula>AND($A187&lt;&gt;0, $S187="")</formula>
    </cfRule>
  </conditionalFormatting>
  <conditionalFormatting sqref="T187">
    <cfRule type="expression" dxfId="222" priority="222" stopIfTrue="1">
      <formula>AND($A187&lt;&gt;0, $T187="")</formula>
    </cfRule>
  </conditionalFormatting>
  <conditionalFormatting sqref="U187">
    <cfRule type="expression" dxfId="221" priority="221" stopIfTrue="1">
      <formula>AND($A187&lt;&gt;0, OR($U187="",NOT(OR($X$182,$X187,$Y187))))</formula>
    </cfRule>
  </conditionalFormatting>
  <conditionalFormatting sqref="K188:L188">
    <cfRule type="expression" dxfId="220" priority="220" stopIfTrue="1">
      <formula>希望&lt;&gt;0</formula>
    </cfRule>
  </conditionalFormatting>
  <conditionalFormatting sqref="M188">
    <cfRule type="expression" dxfId="219" priority="219" stopIfTrue="1">
      <formula>AND($A188&lt;&gt;0, TRIM($M188)="")</formula>
    </cfRule>
  </conditionalFormatting>
  <conditionalFormatting sqref="N188:P188">
    <cfRule type="expression" dxfId="218" priority="218" stopIfTrue="1">
      <formula>AND($A188&lt;&gt;0, $N188="")</formula>
    </cfRule>
  </conditionalFormatting>
  <conditionalFormatting sqref="Q188">
    <cfRule type="expression" dxfId="217" priority="217" stopIfTrue="1">
      <formula>AND($A188&lt;&gt;0, $Q188="")</formula>
    </cfRule>
  </conditionalFormatting>
  <conditionalFormatting sqref="R188">
    <cfRule type="expression" dxfId="216" priority="216" stopIfTrue="1">
      <formula>AND($A188&lt;&gt;0, $R188="")</formula>
    </cfRule>
  </conditionalFormatting>
  <conditionalFormatting sqref="S188">
    <cfRule type="expression" dxfId="215" priority="215" stopIfTrue="1">
      <formula>AND($A188&lt;&gt;0, $S188="")</formula>
    </cfRule>
  </conditionalFormatting>
  <conditionalFormatting sqref="T188">
    <cfRule type="expression" dxfId="214" priority="214" stopIfTrue="1">
      <formula>AND($A188&lt;&gt;0, $T188="")</formula>
    </cfRule>
  </conditionalFormatting>
  <conditionalFormatting sqref="U188">
    <cfRule type="expression" dxfId="213" priority="213" stopIfTrue="1">
      <formula>AND($A188&lt;&gt;0, OR($U188="",NOT(OR($X$182,$X188,$Y188))))</formula>
    </cfRule>
  </conditionalFormatting>
  <conditionalFormatting sqref="K189:L189">
    <cfRule type="expression" dxfId="212" priority="212" stopIfTrue="1">
      <formula>希望&lt;&gt;0</formula>
    </cfRule>
  </conditionalFormatting>
  <conditionalFormatting sqref="M189">
    <cfRule type="expression" dxfId="211" priority="211" stopIfTrue="1">
      <formula>AND($A189&lt;&gt;0, TRIM($M189)="")</formula>
    </cfRule>
  </conditionalFormatting>
  <conditionalFormatting sqref="N189:P189">
    <cfRule type="expression" dxfId="210" priority="210" stopIfTrue="1">
      <formula>AND($A189&lt;&gt;0, $N189="")</formula>
    </cfRule>
  </conditionalFormatting>
  <conditionalFormatting sqref="Q189">
    <cfRule type="expression" dxfId="209" priority="209" stopIfTrue="1">
      <formula>AND($A189&lt;&gt;0, $Q189="")</formula>
    </cfRule>
  </conditionalFormatting>
  <conditionalFormatting sqref="R189">
    <cfRule type="expression" dxfId="208" priority="208" stopIfTrue="1">
      <formula>AND($A189&lt;&gt;0, $R189="")</formula>
    </cfRule>
  </conditionalFormatting>
  <conditionalFormatting sqref="S189">
    <cfRule type="expression" dxfId="207" priority="207" stopIfTrue="1">
      <formula>AND($A189&lt;&gt;0, $S189="")</formula>
    </cfRule>
  </conditionalFormatting>
  <conditionalFormatting sqref="T189">
    <cfRule type="expression" dxfId="206" priority="206" stopIfTrue="1">
      <formula>AND($A189&lt;&gt;0, $T189="")</formula>
    </cfRule>
  </conditionalFormatting>
  <conditionalFormatting sqref="U189">
    <cfRule type="expression" dxfId="205" priority="205" stopIfTrue="1">
      <formula>AND($A189&lt;&gt;0, OR($U189="",NOT(OR($X$182,$X189,$Y189))))</formula>
    </cfRule>
  </conditionalFormatting>
  <conditionalFormatting sqref="K190:L190">
    <cfRule type="expression" dxfId="204" priority="204" stopIfTrue="1">
      <formula>希望&lt;&gt;0</formula>
    </cfRule>
  </conditionalFormatting>
  <conditionalFormatting sqref="Q190">
    <cfRule type="expression" dxfId="203" priority="203" stopIfTrue="1">
      <formula>AND($A190&lt;&gt;0, $Q190="")</formula>
    </cfRule>
  </conditionalFormatting>
  <conditionalFormatting sqref="R190">
    <cfRule type="expression" dxfId="202" priority="202" stopIfTrue="1">
      <formula>AND($A190&lt;&gt;0, $R190="")</formula>
    </cfRule>
  </conditionalFormatting>
  <conditionalFormatting sqref="S190">
    <cfRule type="expression" dxfId="201" priority="201" stopIfTrue="1">
      <formula>AND($A190&lt;&gt;0, $S190="")</formula>
    </cfRule>
  </conditionalFormatting>
  <conditionalFormatting sqref="T190">
    <cfRule type="expression" dxfId="200" priority="200" stopIfTrue="1">
      <formula>AND($A190&lt;&gt;0, $T190="")</formula>
    </cfRule>
  </conditionalFormatting>
  <conditionalFormatting sqref="U190">
    <cfRule type="expression" dxfId="199" priority="199" stopIfTrue="1">
      <formula>AND($A190&lt;&gt;0, OR($U190="",NOT(OR($X$182,$X190,$Y190))))</formula>
    </cfRule>
  </conditionalFormatting>
  <conditionalFormatting sqref="K191:L191">
    <cfRule type="expression" dxfId="198" priority="198" stopIfTrue="1">
      <formula>希望&lt;&gt;0</formula>
    </cfRule>
  </conditionalFormatting>
  <conditionalFormatting sqref="M191">
    <cfRule type="expression" dxfId="197" priority="197" stopIfTrue="1">
      <formula>AND($A191&lt;&gt;0, TRIM($M191)="")</formula>
    </cfRule>
  </conditionalFormatting>
  <conditionalFormatting sqref="N191:P191">
    <cfRule type="expression" dxfId="196" priority="196" stopIfTrue="1">
      <formula>AND($A191&lt;&gt;0, $N191="")</formula>
    </cfRule>
  </conditionalFormatting>
  <conditionalFormatting sqref="Q191">
    <cfRule type="expression" dxfId="195" priority="195" stopIfTrue="1">
      <formula>AND($A191&lt;&gt;0, $Q191="")</formula>
    </cfRule>
  </conditionalFormatting>
  <conditionalFormatting sqref="R191">
    <cfRule type="expression" dxfId="194" priority="194" stopIfTrue="1">
      <formula>AND($A191&lt;&gt;0, $R191="")</formula>
    </cfRule>
  </conditionalFormatting>
  <conditionalFormatting sqref="S191">
    <cfRule type="expression" dxfId="193" priority="193" stopIfTrue="1">
      <formula>AND($A191&lt;&gt;0, $S191="")</formula>
    </cfRule>
  </conditionalFormatting>
  <conditionalFormatting sqref="T191">
    <cfRule type="expression" dxfId="192" priority="192" stopIfTrue="1">
      <formula>AND($A191&lt;&gt;0, $T191="")</formula>
    </cfRule>
  </conditionalFormatting>
  <conditionalFormatting sqref="U191">
    <cfRule type="expression" dxfId="191" priority="191" stopIfTrue="1">
      <formula>AND($A191&lt;&gt;0, OR($U191="",NOT(OR($X$182,$X191,$Y191))))</formula>
    </cfRule>
  </conditionalFormatting>
  <conditionalFormatting sqref="K192:L192">
    <cfRule type="expression" dxfId="190" priority="190" stopIfTrue="1">
      <formula>希望&lt;&gt;0</formula>
    </cfRule>
  </conditionalFormatting>
  <conditionalFormatting sqref="M192">
    <cfRule type="expression" dxfId="189" priority="189" stopIfTrue="1">
      <formula>AND($A192&lt;&gt;0, TRIM($M192)="")</formula>
    </cfRule>
  </conditionalFormatting>
  <conditionalFormatting sqref="N192:P192">
    <cfRule type="expression" dxfId="188" priority="188" stopIfTrue="1">
      <formula>AND($A192&lt;&gt;0, $N192="")</formula>
    </cfRule>
  </conditionalFormatting>
  <conditionalFormatting sqref="Q192">
    <cfRule type="expression" dxfId="187" priority="187" stopIfTrue="1">
      <formula>AND($A192&lt;&gt;0, $Q192="")</formula>
    </cfRule>
  </conditionalFormatting>
  <conditionalFormatting sqref="R192">
    <cfRule type="expression" dxfId="186" priority="186" stopIfTrue="1">
      <formula>AND($A192&lt;&gt;0, $R192="")</formula>
    </cfRule>
  </conditionalFormatting>
  <conditionalFormatting sqref="S192">
    <cfRule type="expression" dxfId="185" priority="185" stopIfTrue="1">
      <formula>AND($A192&lt;&gt;0, $S192="")</formula>
    </cfRule>
  </conditionalFormatting>
  <conditionalFormatting sqref="T192">
    <cfRule type="expression" dxfId="184" priority="184" stopIfTrue="1">
      <formula>AND($A192&lt;&gt;0, $T192="")</formula>
    </cfRule>
  </conditionalFormatting>
  <conditionalFormatting sqref="U192">
    <cfRule type="expression" dxfId="183" priority="183" stopIfTrue="1">
      <formula>AND($A192&lt;&gt;0, OR($U192="",NOT(OR($X$182,$X192,$Y192))))</formula>
    </cfRule>
  </conditionalFormatting>
  <conditionalFormatting sqref="K193:L193">
    <cfRule type="expression" dxfId="182" priority="182" stopIfTrue="1">
      <formula>希望&lt;&gt;0</formula>
    </cfRule>
  </conditionalFormatting>
  <conditionalFormatting sqref="M193">
    <cfRule type="expression" dxfId="181" priority="181" stopIfTrue="1">
      <formula>AND($A193&lt;&gt;0, TRIM($M193)="")</formula>
    </cfRule>
  </conditionalFormatting>
  <conditionalFormatting sqref="N193:P193">
    <cfRule type="expression" dxfId="180" priority="180" stopIfTrue="1">
      <formula>AND($A193&lt;&gt;0, $N193="")</formula>
    </cfRule>
  </conditionalFormatting>
  <conditionalFormatting sqref="Q193">
    <cfRule type="expression" dxfId="179" priority="179" stopIfTrue="1">
      <formula>AND($A193&lt;&gt;0, $Q193="")</formula>
    </cfRule>
  </conditionalFormatting>
  <conditionalFormatting sqref="R193">
    <cfRule type="expression" dxfId="178" priority="178" stopIfTrue="1">
      <formula>AND($A193&lt;&gt;0, $R193="")</formula>
    </cfRule>
  </conditionalFormatting>
  <conditionalFormatting sqref="S193">
    <cfRule type="expression" dxfId="177" priority="177" stopIfTrue="1">
      <formula>AND($A193&lt;&gt;0, $S193="")</formula>
    </cfRule>
  </conditionalFormatting>
  <conditionalFormatting sqref="T193">
    <cfRule type="expression" dxfId="176" priority="176" stopIfTrue="1">
      <formula>AND($A193&lt;&gt;0, $T193="")</formula>
    </cfRule>
  </conditionalFormatting>
  <conditionalFormatting sqref="U193">
    <cfRule type="expression" dxfId="175" priority="175" stopIfTrue="1">
      <formula>AND($A193&lt;&gt;0, OR($U193="",NOT(OR($X$182,$X193,$Y193))))</formula>
    </cfRule>
  </conditionalFormatting>
  <conditionalFormatting sqref="K194:L194">
    <cfRule type="expression" dxfId="174" priority="174" stopIfTrue="1">
      <formula>希望&lt;&gt;0</formula>
    </cfRule>
  </conditionalFormatting>
  <conditionalFormatting sqref="M194">
    <cfRule type="expression" dxfId="173" priority="173" stopIfTrue="1">
      <formula>AND($A194&lt;&gt;0, TRIM($M194)="")</formula>
    </cfRule>
  </conditionalFormatting>
  <conditionalFormatting sqref="N194:P194">
    <cfRule type="expression" dxfId="172" priority="172" stopIfTrue="1">
      <formula>AND($A194&lt;&gt;0, $N194="")</formula>
    </cfRule>
  </conditionalFormatting>
  <conditionalFormatting sqref="Q194">
    <cfRule type="expression" dxfId="171" priority="171" stopIfTrue="1">
      <formula>AND($A194&lt;&gt;0, $Q194="")</formula>
    </cfRule>
  </conditionalFormatting>
  <conditionalFormatting sqref="R194">
    <cfRule type="expression" dxfId="170" priority="170" stopIfTrue="1">
      <formula>AND($A194&lt;&gt;0, $R194="")</formula>
    </cfRule>
  </conditionalFormatting>
  <conditionalFormatting sqref="S194">
    <cfRule type="expression" dxfId="169" priority="169" stopIfTrue="1">
      <formula>AND($A194&lt;&gt;0, $S194="")</formula>
    </cfRule>
  </conditionalFormatting>
  <conditionalFormatting sqref="T194">
    <cfRule type="expression" dxfId="168" priority="168" stopIfTrue="1">
      <formula>AND($A194&lt;&gt;0, $T194="")</formula>
    </cfRule>
  </conditionalFormatting>
  <conditionalFormatting sqref="U194">
    <cfRule type="expression" dxfId="167" priority="167" stopIfTrue="1">
      <formula>AND($A194&lt;&gt;0, OR($U194="",NOT(OR($X$182,$X194,$Y194))))</formula>
    </cfRule>
  </conditionalFormatting>
  <conditionalFormatting sqref="K195:L195">
    <cfRule type="expression" dxfId="166" priority="166" stopIfTrue="1">
      <formula>希望&lt;&gt;0</formula>
    </cfRule>
  </conditionalFormatting>
  <conditionalFormatting sqref="M195">
    <cfRule type="expression" dxfId="165" priority="165" stopIfTrue="1">
      <formula>AND($A195&lt;&gt;0, TRIM($M195)="")</formula>
    </cfRule>
  </conditionalFormatting>
  <conditionalFormatting sqref="N195:P195">
    <cfRule type="expression" dxfId="164" priority="164" stopIfTrue="1">
      <formula>AND($A195&lt;&gt;0, $N195="")</formula>
    </cfRule>
  </conditionalFormatting>
  <conditionalFormatting sqref="Q195">
    <cfRule type="expression" dxfId="163" priority="163" stopIfTrue="1">
      <formula>AND($A195&lt;&gt;0, $Q195="")</formula>
    </cfRule>
  </conditionalFormatting>
  <conditionalFormatting sqref="R195">
    <cfRule type="expression" dxfId="162" priority="162" stopIfTrue="1">
      <formula>AND($A195&lt;&gt;0, $R195="")</formula>
    </cfRule>
  </conditionalFormatting>
  <conditionalFormatting sqref="S195">
    <cfRule type="expression" dxfId="161" priority="161" stopIfTrue="1">
      <formula>AND($A195&lt;&gt;0, $S195="")</formula>
    </cfRule>
  </conditionalFormatting>
  <conditionalFormatting sqref="T195">
    <cfRule type="expression" dxfId="160" priority="160" stopIfTrue="1">
      <formula>AND($A195&lt;&gt;0, $T195="")</formula>
    </cfRule>
  </conditionalFormatting>
  <conditionalFormatting sqref="U195">
    <cfRule type="expression" dxfId="159" priority="159" stopIfTrue="1">
      <formula>AND($A195&lt;&gt;0, OR($U195="",NOT(OR($X$182,$X195,$Y195))))</formula>
    </cfRule>
  </conditionalFormatting>
  <conditionalFormatting sqref="K196:L196">
    <cfRule type="expression" dxfId="158" priority="158" stopIfTrue="1">
      <formula>希望&lt;&gt;0</formula>
    </cfRule>
  </conditionalFormatting>
  <conditionalFormatting sqref="M196">
    <cfRule type="expression" dxfId="157" priority="157" stopIfTrue="1">
      <formula>AND($A196&lt;&gt;0, TRIM($M196)="")</formula>
    </cfRule>
  </conditionalFormatting>
  <conditionalFormatting sqref="N196:P196">
    <cfRule type="expression" dxfId="156" priority="156" stopIfTrue="1">
      <formula>AND($A196&lt;&gt;0, $N196="")</formula>
    </cfRule>
  </conditionalFormatting>
  <conditionalFormatting sqref="Q196">
    <cfRule type="expression" dxfId="155" priority="155" stopIfTrue="1">
      <formula>AND($A196&lt;&gt;0, $Q196="")</formula>
    </cfRule>
  </conditionalFormatting>
  <conditionalFormatting sqref="R196">
    <cfRule type="expression" dxfId="154" priority="154" stopIfTrue="1">
      <formula>AND($A196&lt;&gt;0, $R196="")</formula>
    </cfRule>
  </conditionalFormatting>
  <conditionalFormatting sqref="S196">
    <cfRule type="expression" dxfId="153" priority="153" stopIfTrue="1">
      <formula>AND($A196&lt;&gt;0, $S196="")</formula>
    </cfRule>
  </conditionalFormatting>
  <conditionalFormatting sqref="T196">
    <cfRule type="expression" dxfId="152" priority="152" stopIfTrue="1">
      <formula>AND($A196&lt;&gt;0, $T196="")</formula>
    </cfRule>
  </conditionalFormatting>
  <conditionalFormatting sqref="U196">
    <cfRule type="expression" dxfId="151" priority="151" stopIfTrue="1">
      <formula>AND($A196&lt;&gt;0, OR($U196="",NOT(OR($X$182,$X196,$Y196))))</formula>
    </cfRule>
  </conditionalFormatting>
  <conditionalFormatting sqref="K197:L197">
    <cfRule type="expression" dxfId="150" priority="150" stopIfTrue="1">
      <formula>希望&lt;&gt;0</formula>
    </cfRule>
  </conditionalFormatting>
  <conditionalFormatting sqref="Q197">
    <cfRule type="expression" dxfId="149" priority="149" stopIfTrue="1">
      <formula>AND($A197&lt;&gt;0, $Q197="")</formula>
    </cfRule>
  </conditionalFormatting>
  <conditionalFormatting sqref="R197">
    <cfRule type="expression" dxfId="148" priority="148" stopIfTrue="1">
      <formula>AND($A197&lt;&gt;0, $R197="")</formula>
    </cfRule>
  </conditionalFormatting>
  <conditionalFormatting sqref="S197">
    <cfRule type="expression" dxfId="147" priority="147" stopIfTrue="1">
      <formula>AND($A197&lt;&gt;0, $S197="")</formula>
    </cfRule>
  </conditionalFormatting>
  <conditionalFormatting sqref="T197">
    <cfRule type="expression" dxfId="146" priority="146" stopIfTrue="1">
      <formula>AND($A197&lt;&gt;0, $T197="")</formula>
    </cfRule>
  </conditionalFormatting>
  <conditionalFormatting sqref="U197">
    <cfRule type="expression" dxfId="145" priority="145" stopIfTrue="1">
      <formula>AND($A197&lt;&gt;0, OR($U197="",NOT(OR($X$182,$X197,$Y197))))</formula>
    </cfRule>
  </conditionalFormatting>
  <conditionalFormatting sqref="K198:L198">
    <cfRule type="expression" dxfId="144" priority="144" stopIfTrue="1">
      <formula>希望&lt;&gt;0</formula>
    </cfRule>
  </conditionalFormatting>
  <conditionalFormatting sqref="M198">
    <cfRule type="expression" dxfId="143" priority="143" stopIfTrue="1">
      <formula>AND($A198&lt;&gt;0, TRIM($M198)="")</formula>
    </cfRule>
  </conditionalFormatting>
  <conditionalFormatting sqref="N198:P198">
    <cfRule type="expression" dxfId="142" priority="142" stopIfTrue="1">
      <formula>AND($A198&lt;&gt;0, $N198="")</formula>
    </cfRule>
  </conditionalFormatting>
  <conditionalFormatting sqref="Q198">
    <cfRule type="expression" dxfId="141" priority="141" stopIfTrue="1">
      <formula>AND($A198&lt;&gt;0, $Q198="")</formula>
    </cfRule>
  </conditionalFormatting>
  <conditionalFormatting sqref="R198">
    <cfRule type="expression" dxfId="140" priority="140" stopIfTrue="1">
      <formula>AND($A198&lt;&gt;0, $R198="")</formula>
    </cfRule>
  </conditionalFormatting>
  <conditionalFormatting sqref="S198">
    <cfRule type="expression" dxfId="139" priority="139" stopIfTrue="1">
      <formula>AND($A198&lt;&gt;0, $S198="")</formula>
    </cfRule>
  </conditionalFormatting>
  <conditionalFormatting sqref="T198">
    <cfRule type="expression" dxfId="138" priority="138" stopIfTrue="1">
      <formula>AND($A198&lt;&gt;0, $T198="")</formula>
    </cfRule>
  </conditionalFormatting>
  <conditionalFormatting sqref="U198">
    <cfRule type="expression" dxfId="137" priority="137" stopIfTrue="1">
      <formula>AND($A198&lt;&gt;0, OR($U198="",NOT(OR($X$182,$X198,$Y198))))</formula>
    </cfRule>
  </conditionalFormatting>
  <conditionalFormatting sqref="K199:L199">
    <cfRule type="expression" dxfId="136" priority="136" stopIfTrue="1">
      <formula>希望&lt;&gt;0</formula>
    </cfRule>
  </conditionalFormatting>
  <conditionalFormatting sqref="M199">
    <cfRule type="expression" dxfId="135" priority="135" stopIfTrue="1">
      <formula>AND($A199&lt;&gt;0, TRIM($M199)="")</formula>
    </cfRule>
  </conditionalFormatting>
  <conditionalFormatting sqref="N199:P199">
    <cfRule type="expression" dxfId="134" priority="134" stopIfTrue="1">
      <formula>AND($A199&lt;&gt;0, $N199="")</formula>
    </cfRule>
  </conditionalFormatting>
  <conditionalFormatting sqref="Q199">
    <cfRule type="expression" dxfId="133" priority="133" stopIfTrue="1">
      <formula>AND($A199&lt;&gt;0, $Q199="")</formula>
    </cfRule>
  </conditionalFormatting>
  <conditionalFormatting sqref="R199">
    <cfRule type="expression" dxfId="132" priority="132" stopIfTrue="1">
      <formula>AND($A199&lt;&gt;0, $R199="")</formula>
    </cfRule>
  </conditionalFormatting>
  <conditionalFormatting sqref="S199">
    <cfRule type="expression" dxfId="131" priority="131" stopIfTrue="1">
      <formula>AND($A199&lt;&gt;0, $S199="")</formula>
    </cfRule>
  </conditionalFormatting>
  <conditionalFormatting sqref="T199">
    <cfRule type="expression" dxfId="130" priority="130" stopIfTrue="1">
      <formula>AND($A199&lt;&gt;0, $T199="")</formula>
    </cfRule>
  </conditionalFormatting>
  <conditionalFormatting sqref="U199">
    <cfRule type="expression" dxfId="129" priority="129" stopIfTrue="1">
      <formula>AND($A199&lt;&gt;0, OR($U199="",NOT(OR($X$182,$X199,$Y199))))</formula>
    </cfRule>
  </conditionalFormatting>
  <conditionalFormatting sqref="K200:L200">
    <cfRule type="expression" dxfId="128" priority="128" stopIfTrue="1">
      <formula>希望&lt;&gt;0</formula>
    </cfRule>
  </conditionalFormatting>
  <conditionalFormatting sqref="M200">
    <cfRule type="expression" dxfId="127" priority="127" stopIfTrue="1">
      <formula>AND($A200&lt;&gt;0, TRIM($M200)="")</formula>
    </cfRule>
  </conditionalFormatting>
  <conditionalFormatting sqref="N200:P200">
    <cfRule type="expression" dxfId="126" priority="126" stopIfTrue="1">
      <formula>AND($A200&lt;&gt;0, $N200="")</formula>
    </cfRule>
  </conditionalFormatting>
  <conditionalFormatting sqref="Q200">
    <cfRule type="expression" dxfId="125" priority="125" stopIfTrue="1">
      <formula>AND($A200&lt;&gt;0, $Q200="")</formula>
    </cfRule>
  </conditionalFormatting>
  <conditionalFormatting sqref="R200">
    <cfRule type="expression" dxfId="124" priority="124" stopIfTrue="1">
      <formula>AND($A200&lt;&gt;0, $R200="")</formula>
    </cfRule>
  </conditionalFormatting>
  <conditionalFormatting sqref="S200">
    <cfRule type="expression" dxfId="123" priority="123" stopIfTrue="1">
      <formula>AND($A200&lt;&gt;0, $S200="")</formula>
    </cfRule>
  </conditionalFormatting>
  <conditionalFormatting sqref="T200">
    <cfRule type="expression" dxfId="122" priority="122" stopIfTrue="1">
      <formula>AND($A200&lt;&gt;0, $T200="")</formula>
    </cfRule>
  </conditionalFormatting>
  <conditionalFormatting sqref="U200">
    <cfRule type="expression" dxfId="121" priority="121" stopIfTrue="1">
      <formula>AND($A200&lt;&gt;0, OR($U200="",NOT(OR($X$182,$X200,$Y200))))</formula>
    </cfRule>
  </conditionalFormatting>
  <conditionalFormatting sqref="K201:L201">
    <cfRule type="expression" dxfId="120" priority="120" stopIfTrue="1">
      <formula>希望&lt;&gt;0</formula>
    </cfRule>
  </conditionalFormatting>
  <conditionalFormatting sqref="M201">
    <cfRule type="expression" dxfId="119" priority="119" stopIfTrue="1">
      <formula>AND($A201&lt;&gt;0, TRIM($M201)="")</formula>
    </cfRule>
  </conditionalFormatting>
  <conditionalFormatting sqref="N201:P201">
    <cfRule type="expression" dxfId="118" priority="118" stopIfTrue="1">
      <formula>AND($A201&lt;&gt;0, $N201="")</formula>
    </cfRule>
  </conditionalFormatting>
  <conditionalFormatting sqref="Q201">
    <cfRule type="expression" dxfId="117" priority="117" stopIfTrue="1">
      <formula>AND($A201&lt;&gt;0, $Q201="")</formula>
    </cfRule>
  </conditionalFormatting>
  <conditionalFormatting sqref="R201">
    <cfRule type="expression" dxfId="116" priority="116" stopIfTrue="1">
      <formula>AND($A201&lt;&gt;0, $R201="")</formula>
    </cfRule>
  </conditionalFormatting>
  <conditionalFormatting sqref="S201">
    <cfRule type="expression" dxfId="115" priority="115" stopIfTrue="1">
      <formula>AND($A201&lt;&gt;0, $S201="")</formula>
    </cfRule>
  </conditionalFormatting>
  <conditionalFormatting sqref="T201">
    <cfRule type="expression" dxfId="114" priority="114" stopIfTrue="1">
      <formula>AND($A201&lt;&gt;0, $T201="")</formula>
    </cfRule>
  </conditionalFormatting>
  <conditionalFormatting sqref="U201">
    <cfRule type="expression" dxfId="113" priority="113" stopIfTrue="1">
      <formula>AND($A201&lt;&gt;0, OR($U201="",NOT(OR($X$182,$X201,$Y201))))</formula>
    </cfRule>
  </conditionalFormatting>
  <conditionalFormatting sqref="K202:L202">
    <cfRule type="expression" dxfId="112" priority="112" stopIfTrue="1">
      <formula>希望&lt;&gt;0</formula>
    </cfRule>
  </conditionalFormatting>
  <conditionalFormatting sqref="M202">
    <cfRule type="expression" dxfId="111" priority="111" stopIfTrue="1">
      <formula>AND($A202&lt;&gt;0, TRIM($M202)="")</formula>
    </cfRule>
  </conditionalFormatting>
  <conditionalFormatting sqref="N202:P202">
    <cfRule type="expression" dxfId="110" priority="110" stopIfTrue="1">
      <formula>AND($A202&lt;&gt;0, $N202="")</formula>
    </cfRule>
  </conditionalFormatting>
  <conditionalFormatting sqref="Q202">
    <cfRule type="expression" dxfId="109" priority="109" stopIfTrue="1">
      <formula>AND($A202&lt;&gt;0, $Q202="")</formula>
    </cfRule>
  </conditionalFormatting>
  <conditionalFormatting sqref="R202">
    <cfRule type="expression" dxfId="108" priority="108" stopIfTrue="1">
      <formula>AND($A202&lt;&gt;0, $R202="")</formula>
    </cfRule>
  </conditionalFormatting>
  <conditionalFormatting sqref="S202">
    <cfRule type="expression" dxfId="107" priority="107" stopIfTrue="1">
      <formula>AND($A202&lt;&gt;0, $S202="")</formula>
    </cfRule>
  </conditionalFormatting>
  <conditionalFormatting sqref="T202">
    <cfRule type="expression" dxfId="106" priority="106" stopIfTrue="1">
      <formula>AND($A202&lt;&gt;0, $T202="")</formula>
    </cfRule>
  </conditionalFormatting>
  <conditionalFormatting sqref="U202">
    <cfRule type="expression" dxfId="105" priority="105" stopIfTrue="1">
      <formula>AND($A202&lt;&gt;0, OR($U202="",NOT(OR($X$182,$X202,$Y202))))</formula>
    </cfRule>
  </conditionalFormatting>
  <conditionalFormatting sqref="K203:L203">
    <cfRule type="expression" dxfId="104" priority="104" stopIfTrue="1">
      <formula>希望&lt;&gt;0</formula>
    </cfRule>
  </conditionalFormatting>
  <conditionalFormatting sqref="M203">
    <cfRule type="expression" dxfId="103" priority="103" stopIfTrue="1">
      <formula>AND($A203&lt;&gt;0, TRIM($M203)="")</formula>
    </cfRule>
  </conditionalFormatting>
  <conditionalFormatting sqref="N203:P203">
    <cfRule type="expression" dxfId="102" priority="102" stopIfTrue="1">
      <formula>AND($A203&lt;&gt;0, $N203="")</formula>
    </cfRule>
  </conditionalFormatting>
  <conditionalFormatting sqref="Q203">
    <cfRule type="expression" dxfId="101" priority="101" stopIfTrue="1">
      <formula>AND($A203&lt;&gt;0, $Q203="")</formula>
    </cfRule>
  </conditionalFormatting>
  <conditionalFormatting sqref="R203">
    <cfRule type="expression" dxfId="100" priority="100" stopIfTrue="1">
      <formula>AND($A203&lt;&gt;0, $R203="")</formula>
    </cfRule>
  </conditionalFormatting>
  <conditionalFormatting sqref="S203">
    <cfRule type="expression" dxfId="99" priority="99" stopIfTrue="1">
      <formula>AND($A203&lt;&gt;0, $S203="")</formula>
    </cfRule>
  </conditionalFormatting>
  <conditionalFormatting sqref="T203">
    <cfRule type="expression" dxfId="98" priority="98" stopIfTrue="1">
      <formula>AND($A203&lt;&gt;0, $T203="")</formula>
    </cfRule>
  </conditionalFormatting>
  <conditionalFormatting sqref="U203">
    <cfRule type="expression" dxfId="97" priority="97" stopIfTrue="1">
      <formula>AND($A203&lt;&gt;0, OR($U203="",NOT(OR($X$182,$X203,$Y203))))</formula>
    </cfRule>
  </conditionalFormatting>
  <conditionalFormatting sqref="K204:L204">
    <cfRule type="expression" dxfId="96" priority="96" stopIfTrue="1">
      <formula>希望&lt;&gt;0</formula>
    </cfRule>
  </conditionalFormatting>
  <conditionalFormatting sqref="M204">
    <cfRule type="expression" dxfId="95" priority="95" stopIfTrue="1">
      <formula>AND($A204&lt;&gt;0, TRIM($M204)="")</formula>
    </cfRule>
  </conditionalFormatting>
  <conditionalFormatting sqref="N204:P204">
    <cfRule type="expression" dxfId="94" priority="94" stopIfTrue="1">
      <formula>AND($A204&lt;&gt;0, $N204="")</formula>
    </cfRule>
  </conditionalFormatting>
  <conditionalFormatting sqref="Q204">
    <cfRule type="expression" dxfId="93" priority="93" stopIfTrue="1">
      <formula>AND($A204&lt;&gt;0, $Q204="")</formula>
    </cfRule>
  </conditionalFormatting>
  <conditionalFormatting sqref="R204">
    <cfRule type="expression" dxfId="92" priority="92" stopIfTrue="1">
      <formula>AND($A204&lt;&gt;0, $R204="")</formula>
    </cfRule>
  </conditionalFormatting>
  <conditionalFormatting sqref="S204">
    <cfRule type="expression" dxfId="91" priority="91" stopIfTrue="1">
      <formula>AND($A204&lt;&gt;0, $S204="")</formula>
    </cfRule>
  </conditionalFormatting>
  <conditionalFormatting sqref="T204">
    <cfRule type="expression" dxfId="90" priority="90" stopIfTrue="1">
      <formula>AND($A204&lt;&gt;0, $T204="")</formula>
    </cfRule>
  </conditionalFormatting>
  <conditionalFormatting sqref="U204">
    <cfRule type="expression" dxfId="89" priority="89" stopIfTrue="1">
      <formula>AND($A204&lt;&gt;0, OR($U204="",NOT(OR($X$182,$X204,$Y204))))</formula>
    </cfRule>
  </conditionalFormatting>
  <conditionalFormatting sqref="K205:L205">
    <cfRule type="expression" dxfId="88" priority="88" stopIfTrue="1">
      <formula>希望&lt;&gt;0</formula>
    </cfRule>
  </conditionalFormatting>
  <conditionalFormatting sqref="M205">
    <cfRule type="expression" dxfId="87" priority="87" stopIfTrue="1">
      <formula>AND($A205&lt;&gt;0, TRIM($M205)="")</formula>
    </cfRule>
  </conditionalFormatting>
  <conditionalFormatting sqref="N205:P205">
    <cfRule type="expression" dxfId="86" priority="86" stopIfTrue="1">
      <formula>AND($A205&lt;&gt;0, $N205="")</formula>
    </cfRule>
  </conditionalFormatting>
  <conditionalFormatting sqref="Q205">
    <cfRule type="expression" dxfId="85" priority="85" stopIfTrue="1">
      <formula>AND($A205&lt;&gt;0, $Q205="")</formula>
    </cfRule>
  </conditionalFormatting>
  <conditionalFormatting sqref="R205">
    <cfRule type="expression" dxfId="84" priority="84" stopIfTrue="1">
      <formula>AND($A205&lt;&gt;0, $R205="")</formula>
    </cfRule>
  </conditionalFormatting>
  <conditionalFormatting sqref="S205">
    <cfRule type="expression" dxfId="83" priority="83" stopIfTrue="1">
      <formula>AND($A205&lt;&gt;0, $S205="")</formula>
    </cfRule>
  </conditionalFormatting>
  <conditionalFormatting sqref="T205">
    <cfRule type="expression" dxfId="82" priority="82" stopIfTrue="1">
      <formula>AND($A205&lt;&gt;0, $T205="")</formula>
    </cfRule>
  </conditionalFormatting>
  <conditionalFormatting sqref="U205">
    <cfRule type="expression" dxfId="81" priority="81" stopIfTrue="1">
      <formula>AND($A205&lt;&gt;0, OR($U205="",NOT(OR($X$182,$X205,$Y205))))</formula>
    </cfRule>
  </conditionalFormatting>
  <conditionalFormatting sqref="K206:L206">
    <cfRule type="expression" dxfId="80" priority="80" stopIfTrue="1">
      <formula>希望&lt;&gt;0</formula>
    </cfRule>
  </conditionalFormatting>
  <conditionalFormatting sqref="M206">
    <cfRule type="expression" dxfId="79" priority="79" stopIfTrue="1">
      <formula>AND($A206&lt;&gt;0, TRIM($M206)="")</formula>
    </cfRule>
  </conditionalFormatting>
  <conditionalFormatting sqref="N206:P206">
    <cfRule type="expression" dxfId="78" priority="78" stopIfTrue="1">
      <formula>AND($A206&lt;&gt;0, $N206="")</formula>
    </cfRule>
  </conditionalFormatting>
  <conditionalFormatting sqref="Q206">
    <cfRule type="expression" dxfId="77" priority="77" stopIfTrue="1">
      <formula>AND($A206&lt;&gt;0, $Q206="")</formula>
    </cfRule>
  </conditionalFormatting>
  <conditionalFormatting sqref="R206">
    <cfRule type="expression" dxfId="76" priority="76" stopIfTrue="1">
      <formula>AND($A206&lt;&gt;0, $R206="")</formula>
    </cfRule>
  </conditionalFormatting>
  <conditionalFormatting sqref="S206">
    <cfRule type="expression" dxfId="75" priority="75" stopIfTrue="1">
      <formula>AND($A206&lt;&gt;0, $S206="")</formula>
    </cfRule>
  </conditionalFormatting>
  <conditionalFormatting sqref="T206">
    <cfRule type="expression" dxfId="74" priority="74" stopIfTrue="1">
      <formula>AND($A206&lt;&gt;0, $T206="")</formula>
    </cfRule>
  </conditionalFormatting>
  <conditionalFormatting sqref="U206">
    <cfRule type="expression" dxfId="73" priority="73" stopIfTrue="1">
      <formula>AND($A206&lt;&gt;0, OR($U206="",NOT(OR($X$182,$X206,$Y206))))</formula>
    </cfRule>
  </conditionalFormatting>
  <conditionalFormatting sqref="K207:L207">
    <cfRule type="expression" dxfId="72" priority="72" stopIfTrue="1">
      <formula>希望&lt;&gt;0</formula>
    </cfRule>
  </conditionalFormatting>
  <conditionalFormatting sqref="M207">
    <cfRule type="expression" dxfId="71" priority="71" stopIfTrue="1">
      <formula>AND($A207&lt;&gt;0, TRIM($M207)="")</formula>
    </cfRule>
  </conditionalFormatting>
  <conditionalFormatting sqref="N207:P207">
    <cfRule type="expression" dxfId="70" priority="70" stopIfTrue="1">
      <formula>AND($A207&lt;&gt;0, $N207="")</formula>
    </cfRule>
  </conditionalFormatting>
  <conditionalFormatting sqref="Q207">
    <cfRule type="expression" dxfId="69" priority="69" stopIfTrue="1">
      <formula>AND($A207&lt;&gt;0, $Q207="")</formula>
    </cfRule>
  </conditionalFormatting>
  <conditionalFormatting sqref="R207">
    <cfRule type="expression" dxfId="68" priority="68" stopIfTrue="1">
      <formula>AND($A207&lt;&gt;0, $R207="")</formula>
    </cfRule>
  </conditionalFormatting>
  <conditionalFormatting sqref="S207">
    <cfRule type="expression" dxfId="67" priority="67" stopIfTrue="1">
      <formula>AND($A207&lt;&gt;0, $S207="")</formula>
    </cfRule>
  </conditionalFormatting>
  <conditionalFormatting sqref="T207">
    <cfRule type="expression" dxfId="66" priority="66" stopIfTrue="1">
      <formula>AND($A207&lt;&gt;0, $T207="")</formula>
    </cfRule>
  </conditionalFormatting>
  <conditionalFormatting sqref="U207">
    <cfRule type="expression" dxfId="65" priority="65" stopIfTrue="1">
      <formula>AND($A207&lt;&gt;0, OR($U207="",NOT(OR($X$182,$X207,$Y207))))</formula>
    </cfRule>
  </conditionalFormatting>
  <conditionalFormatting sqref="K208:L208">
    <cfRule type="expression" dxfId="64" priority="64" stopIfTrue="1">
      <formula>希望&lt;&gt;0</formula>
    </cfRule>
  </conditionalFormatting>
  <conditionalFormatting sqref="M208">
    <cfRule type="expression" dxfId="63" priority="63" stopIfTrue="1">
      <formula>AND($A208&lt;&gt;0, TRIM($M208)="")</formula>
    </cfRule>
  </conditionalFormatting>
  <conditionalFormatting sqref="N208:P208">
    <cfRule type="expression" dxfId="62" priority="62" stopIfTrue="1">
      <formula>AND($A208&lt;&gt;0, $N208="")</formula>
    </cfRule>
  </conditionalFormatting>
  <conditionalFormatting sqref="Q208">
    <cfRule type="expression" dxfId="61" priority="61" stopIfTrue="1">
      <formula>AND($A208&lt;&gt;0, $Q208="")</formula>
    </cfRule>
  </conditionalFormatting>
  <conditionalFormatting sqref="R208">
    <cfRule type="expression" dxfId="60" priority="60" stopIfTrue="1">
      <formula>AND($A208&lt;&gt;0, $R208="")</formula>
    </cfRule>
  </conditionalFormatting>
  <conditionalFormatting sqref="S208">
    <cfRule type="expression" dxfId="59" priority="59" stopIfTrue="1">
      <formula>AND($A208&lt;&gt;0, $S208="")</formula>
    </cfRule>
  </conditionalFormatting>
  <conditionalFormatting sqref="T208">
    <cfRule type="expression" dxfId="58" priority="58" stopIfTrue="1">
      <formula>AND($A208&lt;&gt;0, $T208="")</formula>
    </cfRule>
  </conditionalFormatting>
  <conditionalFormatting sqref="U208">
    <cfRule type="expression" dxfId="57" priority="57" stopIfTrue="1">
      <formula>AND($A208&lt;&gt;0, OR($U208="",NOT(OR($X$182,$X208,$Y208))))</formula>
    </cfRule>
  </conditionalFormatting>
  <conditionalFormatting sqref="K209:L209">
    <cfRule type="expression" dxfId="56" priority="56" stopIfTrue="1">
      <formula>希望&lt;&gt;0</formula>
    </cfRule>
  </conditionalFormatting>
  <conditionalFormatting sqref="M209">
    <cfRule type="expression" dxfId="55" priority="55" stopIfTrue="1">
      <formula>AND($A209&lt;&gt;0, TRIM($M209)="")</formula>
    </cfRule>
  </conditionalFormatting>
  <conditionalFormatting sqref="N209:P209">
    <cfRule type="expression" dxfId="54" priority="54" stopIfTrue="1">
      <formula>AND($A209&lt;&gt;0, $N209="")</formula>
    </cfRule>
  </conditionalFormatting>
  <conditionalFormatting sqref="Q209">
    <cfRule type="expression" dxfId="53" priority="53" stopIfTrue="1">
      <formula>AND($A209&lt;&gt;0, $Q209="")</formula>
    </cfRule>
  </conditionalFormatting>
  <conditionalFormatting sqref="R209">
    <cfRule type="expression" dxfId="52" priority="52" stopIfTrue="1">
      <formula>AND($A209&lt;&gt;0, $R209="")</formula>
    </cfRule>
  </conditionalFormatting>
  <conditionalFormatting sqref="S209">
    <cfRule type="expression" dxfId="51" priority="51" stopIfTrue="1">
      <formula>AND($A209&lt;&gt;0, $S209="")</formula>
    </cfRule>
  </conditionalFormatting>
  <conditionalFormatting sqref="T209">
    <cfRule type="expression" dxfId="50" priority="50" stopIfTrue="1">
      <formula>AND($A209&lt;&gt;0, $T209="")</formula>
    </cfRule>
  </conditionalFormatting>
  <conditionalFormatting sqref="U209">
    <cfRule type="expression" dxfId="49" priority="49" stopIfTrue="1">
      <formula>AND($A209&lt;&gt;0, OR($U209="",NOT(OR($X$182,$X209,$Y209))))</formula>
    </cfRule>
  </conditionalFormatting>
  <conditionalFormatting sqref="K210:L210">
    <cfRule type="expression" dxfId="48" priority="48" stopIfTrue="1">
      <formula>希望&lt;&gt;0</formula>
    </cfRule>
  </conditionalFormatting>
  <conditionalFormatting sqref="M210">
    <cfRule type="expression" dxfId="47" priority="47" stopIfTrue="1">
      <formula>AND($A210&lt;&gt;0, TRIM($M210)="")</formula>
    </cfRule>
  </conditionalFormatting>
  <conditionalFormatting sqref="N210:P210">
    <cfRule type="expression" dxfId="46" priority="46" stopIfTrue="1">
      <formula>AND($A210&lt;&gt;0, $N210="")</formula>
    </cfRule>
  </conditionalFormatting>
  <conditionalFormatting sqref="Q210">
    <cfRule type="expression" dxfId="45" priority="45" stopIfTrue="1">
      <formula>AND($A210&lt;&gt;0, $Q210="")</formula>
    </cfRule>
  </conditionalFormatting>
  <conditionalFormatting sqref="R210">
    <cfRule type="expression" dxfId="44" priority="44" stopIfTrue="1">
      <formula>AND($A210&lt;&gt;0, $R210="")</formula>
    </cfRule>
  </conditionalFormatting>
  <conditionalFormatting sqref="S210">
    <cfRule type="expression" dxfId="43" priority="43" stopIfTrue="1">
      <formula>AND($A210&lt;&gt;0, $S210="")</formula>
    </cfRule>
  </conditionalFormatting>
  <conditionalFormatting sqref="T210">
    <cfRule type="expression" dxfId="42" priority="42" stopIfTrue="1">
      <formula>AND($A210&lt;&gt;0, $T210="")</formula>
    </cfRule>
  </conditionalFormatting>
  <conditionalFormatting sqref="U210">
    <cfRule type="expression" dxfId="41" priority="41" stopIfTrue="1">
      <formula>AND($A210&lt;&gt;0, OR($U210="",NOT(OR($X$182,$X210,$Y210))))</formula>
    </cfRule>
  </conditionalFormatting>
  <conditionalFormatting sqref="K211:L211">
    <cfRule type="expression" dxfId="40" priority="40" stopIfTrue="1">
      <formula>希望&lt;&gt;0</formula>
    </cfRule>
  </conditionalFormatting>
  <conditionalFormatting sqref="M211">
    <cfRule type="expression" dxfId="39" priority="39" stopIfTrue="1">
      <formula>AND($A211&lt;&gt;0, TRIM($M211)="")</formula>
    </cfRule>
  </conditionalFormatting>
  <conditionalFormatting sqref="N211:P211">
    <cfRule type="expression" dxfId="38" priority="38" stopIfTrue="1">
      <formula>AND($A211&lt;&gt;0, $N211="")</formula>
    </cfRule>
  </conditionalFormatting>
  <conditionalFormatting sqref="Q211">
    <cfRule type="expression" dxfId="37" priority="37" stopIfTrue="1">
      <formula>AND($A211&lt;&gt;0, $Q211="")</formula>
    </cfRule>
  </conditionalFormatting>
  <conditionalFormatting sqref="R211">
    <cfRule type="expression" dxfId="36" priority="36" stopIfTrue="1">
      <formula>AND($A211&lt;&gt;0, $R211="")</formula>
    </cfRule>
  </conditionalFormatting>
  <conditionalFormatting sqref="S211">
    <cfRule type="expression" dxfId="35" priority="35" stopIfTrue="1">
      <formula>AND($A211&lt;&gt;0, $S211="")</formula>
    </cfRule>
  </conditionalFormatting>
  <conditionalFormatting sqref="T211">
    <cfRule type="expression" dxfId="34" priority="34" stopIfTrue="1">
      <formula>AND($A211&lt;&gt;0, $T211="")</formula>
    </cfRule>
  </conditionalFormatting>
  <conditionalFormatting sqref="U211">
    <cfRule type="expression" dxfId="33" priority="33" stopIfTrue="1">
      <formula>AND($A211&lt;&gt;0, OR($U211="",NOT(OR($X$182,$X211,$Y211))))</formula>
    </cfRule>
  </conditionalFormatting>
  <conditionalFormatting sqref="K212:L212">
    <cfRule type="expression" dxfId="32" priority="32" stopIfTrue="1">
      <formula>希望&lt;&gt;0</formula>
    </cfRule>
  </conditionalFormatting>
  <conditionalFormatting sqref="M212">
    <cfRule type="expression" dxfId="31" priority="31" stopIfTrue="1">
      <formula>AND($A212&lt;&gt;0, TRIM($M212)="")</formula>
    </cfRule>
  </conditionalFormatting>
  <conditionalFormatting sqref="N212:P212">
    <cfRule type="expression" dxfId="30" priority="30" stopIfTrue="1">
      <formula>AND($A212&lt;&gt;0, $N212="")</formula>
    </cfRule>
  </conditionalFormatting>
  <conditionalFormatting sqref="Q212">
    <cfRule type="expression" dxfId="29" priority="29" stopIfTrue="1">
      <formula>AND($A212&lt;&gt;0, $Q212="")</formula>
    </cfRule>
  </conditionalFormatting>
  <conditionalFormatting sqref="R212">
    <cfRule type="expression" dxfId="28" priority="28" stopIfTrue="1">
      <formula>AND($A212&lt;&gt;0, $R212="")</formula>
    </cfRule>
  </conditionalFormatting>
  <conditionalFormatting sqref="S212">
    <cfRule type="expression" dxfId="27" priority="27" stopIfTrue="1">
      <formula>AND($A212&lt;&gt;0, $S212="")</formula>
    </cfRule>
  </conditionalFormatting>
  <conditionalFormatting sqref="T212">
    <cfRule type="expression" dxfId="26" priority="26" stopIfTrue="1">
      <formula>AND($A212&lt;&gt;0, $T212="")</formula>
    </cfRule>
  </conditionalFormatting>
  <conditionalFormatting sqref="U212">
    <cfRule type="expression" dxfId="25" priority="25" stopIfTrue="1">
      <formula>AND($A212&lt;&gt;0, OR($U212="",NOT(OR($X$182,$X212,$Y212))))</formula>
    </cfRule>
  </conditionalFormatting>
  <conditionalFormatting sqref="K213:L213">
    <cfRule type="expression" dxfId="24" priority="24" stopIfTrue="1">
      <formula>希望&lt;&gt;0</formula>
    </cfRule>
  </conditionalFormatting>
  <conditionalFormatting sqref="M213">
    <cfRule type="expression" dxfId="23" priority="23" stopIfTrue="1">
      <formula>AND($A213&lt;&gt;0, TRIM($M213)="")</formula>
    </cfRule>
  </conditionalFormatting>
  <conditionalFormatting sqref="N213:P213">
    <cfRule type="expression" dxfId="22" priority="22" stopIfTrue="1">
      <formula>AND($A213&lt;&gt;0, $N213="")</formula>
    </cfRule>
  </conditionalFormatting>
  <conditionalFormatting sqref="Q213">
    <cfRule type="expression" dxfId="21" priority="21" stopIfTrue="1">
      <formula>AND($A213&lt;&gt;0, $Q213="")</formula>
    </cfRule>
  </conditionalFormatting>
  <conditionalFormatting sqref="R213">
    <cfRule type="expression" dxfId="20" priority="20" stopIfTrue="1">
      <formula>AND($A213&lt;&gt;0, $R213="")</formula>
    </cfRule>
  </conditionalFormatting>
  <conditionalFormatting sqref="S213">
    <cfRule type="expression" dxfId="19" priority="19" stopIfTrue="1">
      <formula>AND($A213&lt;&gt;0, $S213="")</formula>
    </cfRule>
  </conditionalFormatting>
  <conditionalFormatting sqref="T213">
    <cfRule type="expression" dxfId="18" priority="18" stopIfTrue="1">
      <formula>AND($A213&lt;&gt;0, $T213="")</formula>
    </cfRule>
  </conditionalFormatting>
  <conditionalFormatting sqref="U213">
    <cfRule type="expression" dxfId="17" priority="17" stopIfTrue="1">
      <formula>AND($A213&lt;&gt;0, OR($U213="",NOT(OR($X$182,$X213,$Y213))))</formula>
    </cfRule>
  </conditionalFormatting>
  <conditionalFormatting sqref="K214:L214">
    <cfRule type="expression" dxfId="16" priority="16" stopIfTrue="1">
      <formula>希望&lt;&gt;0</formula>
    </cfRule>
  </conditionalFormatting>
  <conditionalFormatting sqref="M214">
    <cfRule type="expression" dxfId="15" priority="15" stopIfTrue="1">
      <formula>AND($A214&lt;&gt;0, TRIM($M214)="")</formula>
    </cfRule>
  </conditionalFormatting>
  <conditionalFormatting sqref="N214:P214">
    <cfRule type="expression" dxfId="14" priority="14" stopIfTrue="1">
      <formula>AND($A214&lt;&gt;0, $N214="")</formula>
    </cfRule>
  </conditionalFormatting>
  <conditionalFormatting sqref="Q214">
    <cfRule type="expression" dxfId="13" priority="13" stopIfTrue="1">
      <formula>AND($A214&lt;&gt;0, $Q214="")</formula>
    </cfRule>
  </conditionalFormatting>
  <conditionalFormatting sqref="R214">
    <cfRule type="expression" dxfId="12" priority="12" stopIfTrue="1">
      <formula>AND($A214&lt;&gt;0, $R214="")</formula>
    </cfRule>
  </conditionalFormatting>
  <conditionalFormatting sqref="S214">
    <cfRule type="expression" dxfId="11" priority="11" stopIfTrue="1">
      <formula>AND($A214&lt;&gt;0, $S214="")</formula>
    </cfRule>
  </conditionalFormatting>
  <conditionalFormatting sqref="T214">
    <cfRule type="expression" dxfId="10" priority="10" stopIfTrue="1">
      <formula>AND($A214&lt;&gt;0, $T214="")</formula>
    </cfRule>
  </conditionalFormatting>
  <conditionalFormatting sqref="U214">
    <cfRule type="expression" dxfId="9" priority="9" stopIfTrue="1">
      <formula>AND($A214&lt;&gt;0, OR($U214="",NOT(OR($X$182,$X214,$Y214))))</formula>
    </cfRule>
  </conditionalFormatting>
  <conditionalFormatting sqref="K215:L215">
    <cfRule type="expression" dxfId="8" priority="8" stopIfTrue="1">
      <formula>希望&lt;&gt;0</formula>
    </cfRule>
  </conditionalFormatting>
  <conditionalFormatting sqref="M215">
    <cfRule type="expression" dxfId="7" priority="7" stopIfTrue="1">
      <formula>AND($A215&lt;&gt;0, TRIM($M215)="")</formula>
    </cfRule>
  </conditionalFormatting>
  <conditionalFormatting sqref="N215:P215">
    <cfRule type="expression" dxfId="6" priority="6" stopIfTrue="1">
      <formula>AND($A215&lt;&gt;0, $N215="")</formula>
    </cfRule>
  </conditionalFormatting>
  <conditionalFormatting sqref="Q215">
    <cfRule type="expression" dxfId="5" priority="5" stopIfTrue="1">
      <formula>AND($A215&lt;&gt;0, $Q215="")</formula>
    </cfRule>
  </conditionalFormatting>
  <conditionalFormatting sqref="R215">
    <cfRule type="expression" dxfId="4" priority="4" stopIfTrue="1">
      <formula>AND($A215&lt;&gt;0, $R215="")</formula>
    </cfRule>
  </conditionalFormatting>
  <conditionalFormatting sqref="S215">
    <cfRule type="expression" dxfId="3" priority="3" stopIfTrue="1">
      <formula>AND($A215&lt;&gt;0, $S215="")</formula>
    </cfRule>
  </conditionalFormatting>
  <conditionalFormatting sqref="T215">
    <cfRule type="expression" dxfId="2" priority="2" stopIfTrue="1">
      <formula>AND($A215&lt;&gt;0, $T215="")</formula>
    </cfRule>
  </conditionalFormatting>
  <conditionalFormatting sqref="U215">
    <cfRule type="expression" dxfId="1" priority="1" stopIfTrue="1">
      <formula>AND($A215&lt;&gt;0, OR($U215="",NOT(OR($X$182,$X215,$Y215))))</formula>
    </cfRule>
  </conditionalFormatting>
  <dataValidations count="290">
    <dataValidation type="whole" imeMode="halfAlpha" allowBlank="1" showInputMessage="1" showErrorMessage="1" error="7桁の数字を入力してください" sqref="I20:M20" xr:uid="{D068BBFC-DBEC-4113-81B5-5EA8EAB81D83}">
      <formula1>0</formula1>
      <formula2>9999999</formula2>
    </dataValidation>
    <dataValidation errorStyle="warning" imeMode="hiragana" allowBlank="1" showInputMessage="1" showErrorMessage="1" sqref="I22:U22" xr:uid="{C4BE94E7-FB03-4256-B124-9509338F663C}"/>
    <dataValidation errorStyle="warning" imeMode="fullKatakana" allowBlank="1" showInputMessage="1" showErrorMessage="1" sqref="I24:U24" xr:uid="{B074DFE0-2E3E-40AD-AB61-333EAD610EC4}"/>
    <dataValidation errorStyle="warning" imeMode="hiragana" allowBlank="1" showInputMessage="1" showErrorMessage="1" sqref="I26:U26" xr:uid="{15A6B20E-5A77-4D3E-80D0-C045D1401BEC}"/>
    <dataValidation errorStyle="warning" imeMode="hiragana" allowBlank="1" showInputMessage="1" showErrorMessage="1" sqref="I28:U28" xr:uid="{FC0FE8E3-5AFB-4855-9AFE-6BBCD2B20FC4}"/>
    <dataValidation errorStyle="warning" imeMode="fullKatakana" allowBlank="1" showInputMessage="1" showErrorMessage="1" sqref="I30:U30" xr:uid="{1020CBCA-5564-4837-8F2C-403DEE364EBD}"/>
    <dataValidation errorStyle="warning" imeMode="hiragana" allowBlank="1" showInputMessage="1" showErrorMessage="1" sqref="I32:U32" xr:uid="{4B1326EA-148A-4AE8-A5DC-199AE315DCFF}"/>
    <dataValidation errorStyle="warning" imeMode="halfAlpha" allowBlank="1" showInputMessage="1" showErrorMessage="1" sqref="I34:M34" xr:uid="{E62E6A46-FD63-4A21-A842-7819606CEADB}"/>
    <dataValidation errorStyle="warning" imeMode="halfAlpha" allowBlank="1" showInputMessage="1" showErrorMessage="1" sqref="I36:M36" xr:uid="{0E3755CF-BCE5-42B2-B447-0223E0E11424}"/>
    <dataValidation errorStyle="warning" imeMode="halfAlpha" allowBlank="1" showInputMessage="1" showErrorMessage="1" sqref="I38:U38" xr:uid="{A5A6D0B1-81D1-477F-87BA-D95258007E35}"/>
    <dataValidation type="list" imeMode="halfAlpha" allowBlank="1" showInputMessage="1" showErrorMessage="1" error="リストから選択してください" sqref="I40:M40" xr:uid="{8C3A8EF4-2F54-4719-A8D9-906E0237CA97}">
      <formula1>"一致する,一致しない"</formula1>
    </dataValidation>
    <dataValidation type="list" imeMode="halfAlpha" allowBlank="1" showInputMessage="1" showErrorMessage="1" error="リストから選択してください" sqref="I63:M63" xr:uid="{B87FE031-23A1-4385-BD1E-FC0CC6ADC524}">
      <formula1>"しない,する"</formula1>
    </dataValidation>
    <dataValidation type="whole" imeMode="halfAlpha" allowBlank="1" showInputMessage="1" showErrorMessage="1" error="7桁の数字を入力してください" sqref="I69:M69" xr:uid="{72DBE59B-2570-4702-BB35-08F4760668DD}">
      <formula1>0</formula1>
      <formula2>9999999</formula2>
    </dataValidation>
    <dataValidation errorStyle="warning" imeMode="hiragana" allowBlank="1" showInputMessage="1" showErrorMessage="1" sqref="I71:U71" xr:uid="{79396B3C-5371-4781-B3EA-9EACFE6E4341}"/>
    <dataValidation errorStyle="warning" imeMode="fullKatakana" allowBlank="1" showInputMessage="1" showErrorMessage="1" sqref="I73:U73" xr:uid="{93FCE1F7-144C-4C5A-865B-3CFC366B9026}"/>
    <dataValidation errorStyle="warning" imeMode="hiragana" allowBlank="1" showInputMessage="1" showErrorMessage="1" sqref="I75:U75" xr:uid="{2B006A28-7247-4110-87D8-456A489FA1F1}"/>
    <dataValidation errorStyle="warning" imeMode="hiragana" allowBlank="1" showInputMessage="1" showErrorMessage="1" sqref="I77:U77" xr:uid="{1142E3EC-B164-4977-820F-760F8EBD5CCE}"/>
    <dataValidation errorStyle="warning" imeMode="fullKatakana" allowBlank="1" showInputMessage="1" showErrorMessage="1" sqref="I79:U79" xr:uid="{0948EA3D-51A5-4FBA-810B-2C2360A2D3BE}"/>
    <dataValidation errorStyle="warning" imeMode="hiragana" allowBlank="1" showInputMessage="1" showErrorMessage="1" sqref="I81:U81" xr:uid="{CFC67758-417D-48BC-8D1D-118878F42C9F}"/>
    <dataValidation errorStyle="warning" imeMode="halfAlpha" allowBlank="1" showInputMessage="1" showErrorMessage="1" sqref="I83:M83" xr:uid="{FA4E9ABA-7A66-4B0D-BA4D-EDA13FD3C085}"/>
    <dataValidation errorStyle="warning" imeMode="halfAlpha" allowBlank="1" showInputMessage="1" showErrorMessage="1" sqref="I85:M85" xr:uid="{1C9EFCB1-515D-4C22-902F-19BB8A57C863}"/>
    <dataValidation errorStyle="warning" imeMode="halfAlpha" allowBlank="1" showInputMessage="1" showErrorMessage="1" sqref="I87:U87" xr:uid="{B1587C8F-B6F0-4701-91D2-159465D0CF23}"/>
    <dataValidation errorStyle="warning" imeMode="hiragana" allowBlank="1" showInputMessage="1" showErrorMessage="1" sqref="I112:U112" xr:uid="{3DB63796-2214-447A-886D-BC5447160B71}"/>
    <dataValidation errorStyle="warning" imeMode="fullKatakana" allowBlank="1" showInputMessage="1" showErrorMessage="1" sqref="I114:U114" xr:uid="{D6B29937-FEE0-4416-A700-BAA4D63C6D64}"/>
    <dataValidation errorStyle="warning" imeMode="hiragana" allowBlank="1" showInputMessage="1" showErrorMessage="1" sqref="I116:U116" xr:uid="{1B4E6B6F-1244-4DB2-BC23-5D22561371F2}"/>
    <dataValidation errorStyle="warning" imeMode="halfAlpha" allowBlank="1" showInputMessage="1" showErrorMessage="1" sqref="I118:M118" xr:uid="{4E2958C9-CCE7-45B0-AAA9-3D574ACFC60D}"/>
    <dataValidation errorStyle="warning" imeMode="halfAlpha" allowBlank="1" showInputMessage="1" showErrorMessage="1" sqref="I120:M120" xr:uid="{FE47D0FD-AF2E-4978-A558-9655A8C66597}"/>
    <dataValidation errorStyle="warning" imeMode="halfAlpha" allowBlank="1" showInputMessage="1" showErrorMessage="1" sqref="I122:U122" xr:uid="{1C93E17C-2DC1-4842-A9C6-A3C96383F875}"/>
    <dataValidation type="list" imeMode="halfAlpha" allowBlank="1" showInputMessage="1" showErrorMessage="1" error="リストから選択してください" sqref="I149:M149" xr:uid="{0228BADA-7B76-4183-BF2C-30F3F62ACC6F}">
      <formula1>"しない,する"</formula1>
    </dataValidation>
    <dataValidation type="whole" imeMode="halfAlpha" allowBlank="1" showInputMessage="1" showErrorMessage="1" error="7桁の数字を入力してください" sqref="I151:M151" xr:uid="{6B6B43B7-6480-4509-A4CB-6672C3A97AFD}">
      <formula1>0</formula1>
      <formula2>9999999</formula2>
    </dataValidation>
    <dataValidation errorStyle="warning" imeMode="hiragana" allowBlank="1" showInputMessage="1" showErrorMessage="1" sqref="I153:U153" xr:uid="{0D990674-86F2-433B-8DCE-D4178D62D023}"/>
    <dataValidation errorStyle="warning" imeMode="fullKatakana" allowBlank="1" showInputMessage="1" showErrorMessage="1" sqref="I155:U155" xr:uid="{6F1960C5-7429-4CA5-B812-4C9C4741187D}"/>
    <dataValidation errorStyle="warning" imeMode="hiragana" allowBlank="1" showInputMessage="1" showErrorMessage="1" sqref="I157:U157" xr:uid="{554A7087-7E61-482C-8287-E498314CD748}"/>
    <dataValidation errorStyle="warning" imeMode="halfAlpha" allowBlank="1" showInputMessage="1" showErrorMessage="1" sqref="I159:M159" xr:uid="{AE17F7A8-C16E-4060-970B-A1AA158F546C}"/>
    <dataValidation errorStyle="warning" imeMode="halfAlpha" allowBlank="1" showInputMessage="1" showErrorMessage="1" sqref="I161:M161" xr:uid="{A4EDA8B5-0B52-4CF9-90E7-F9F84936E738}"/>
    <dataValidation type="list" imeMode="halfAlpha" allowBlank="1" showInputMessage="1" showErrorMessage="1" error="リストから選択してください" sqref="I168:M168" xr:uid="{70C7F27C-97E7-4E0C-AE1B-75F269519277}">
      <formula1>"可,不可"</formula1>
    </dataValidation>
    <dataValidation type="whole" imeMode="halfAlpha" allowBlank="1" showInputMessage="1" showErrorMessage="1" error="有効な数字を入力してください" sqref="I170:M170" xr:uid="{AC09F270-1553-439A-82F3-976B9E481435}">
      <formula1>0</formula1>
      <formula2>9999999999</formula2>
    </dataValidation>
    <dataValidation type="list" imeMode="halfAlpha" allowBlank="1" showInputMessage="1" showErrorMessage="1" error="リストから選択してください" sqref="I177:M177" xr:uid="{7759596A-1B4E-4742-B336-7F94AA3C5221}">
      <formula1>許可コード</formula1>
    </dataValidation>
    <dataValidation errorStyle="warning" imeMode="halfAlpha" allowBlank="1" showInputMessage="1" showErrorMessage="1" sqref="P177" xr:uid="{2D0DA4D0-F0EA-4B34-99E0-968147C287F3}"/>
    <dataValidation type="date" imeMode="halfAlpha" allowBlank="1" showInputMessage="1" showErrorMessage="1" error="有効な日付を入力してください" sqref="I179:M179" xr:uid="{5FA0DC68-83F7-4D30-B662-7D44372E4614}">
      <formula1>92</formula1>
      <formula2>73415</formula2>
    </dataValidation>
    <dataValidation type="list" imeMode="halfAlpha" allowBlank="1" showInputMessage="1" showErrorMessage="1" error="リストから選択してください" sqref="K184:L184" xr:uid="{029F69CF-4987-4AC4-A140-4705358025EE}">
      <formula1>"○,　"</formula1>
    </dataValidation>
    <dataValidation type="list" imeMode="halfAlpha" allowBlank="1" showInputMessage="1" showErrorMessage="1" error="リストから選択してください" sqref="M184" xr:uid="{6FE89C5F-D096-4844-BF3B-BA185D4BDE67}">
      <formula1>"一般,特定,　"</formula1>
    </dataValidation>
    <dataValidation type="date" imeMode="halfAlpha" allowBlank="1" showInputMessage="1" showErrorMessage="1" error="有効な日付を入力してください" sqref="N184:P184" xr:uid="{CA6D8AB5-4EC9-4E10-8C82-B2EF993D458D}">
      <formula1>92</formula1>
      <formula2>73415</formula2>
    </dataValidation>
    <dataValidation type="whole" imeMode="halfAlpha" allowBlank="1" showInputMessage="1" showErrorMessage="1" error="有効な数字を入力してください" sqref="Q184" xr:uid="{BFBA7623-3E5D-4DDE-92AB-3A23C1501F4F}">
      <formula1>-9999999999</formula1>
      <formula2>9999999999</formula2>
    </dataValidation>
    <dataValidation type="whole" imeMode="halfAlpha" allowBlank="1" showInputMessage="1" showErrorMessage="1" error="有効な数字を入力してください" sqref="R184" xr:uid="{2F69ACE8-0274-411E-81DE-6D80987D967B}">
      <formula1>0</formula1>
      <formula2>9999999999</formula2>
    </dataValidation>
    <dataValidation type="whole" imeMode="halfAlpha" allowBlank="1" showInputMessage="1" showErrorMessage="1" error="有効な数字を入力してください" sqref="S184" xr:uid="{FF77EAC2-C728-4CBD-8F4D-BA8D1AB10E13}">
      <formula1>0</formula1>
      <formula2>9999999999</formula2>
    </dataValidation>
    <dataValidation type="whole" imeMode="halfAlpha" allowBlank="1" showInputMessage="1" showErrorMessage="1" error="有効な数字を入力してください" sqref="T184" xr:uid="{8CEFC69F-3E58-4FD0-BC51-E2629B49970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84" xr:uid="{5ADADA4D-3B6D-4242-8DE2-36F7884AF68D}">
      <formula1>-9999999999</formula1>
      <formula2>9999999999</formula2>
    </dataValidation>
    <dataValidation type="list" imeMode="halfAlpha" allowBlank="1" showInputMessage="1" showErrorMessage="1" error="リストから選択してください" sqref="K185:L185" xr:uid="{AA92B273-0E15-4E96-B5EF-239ACFECD012}">
      <formula1>"○,　"</formula1>
    </dataValidation>
    <dataValidation type="whole" imeMode="halfAlpha" allowBlank="1" showInputMessage="1" showErrorMessage="1" error="有効な数字を入力してください" sqref="Q185" xr:uid="{4F6B98E9-14CF-441B-AC38-4E56239E9AA9}">
      <formula1>-9999999999</formula1>
      <formula2>9999999999</formula2>
    </dataValidation>
    <dataValidation type="whole" imeMode="halfAlpha" allowBlank="1" showInputMessage="1" showErrorMessage="1" error="有効な数字を入力してください" sqref="R185" xr:uid="{0282047B-5632-44CE-94D1-F40C36364C2C}">
      <formula1>0</formula1>
      <formula2>9999999999</formula2>
    </dataValidation>
    <dataValidation type="whole" imeMode="halfAlpha" allowBlank="1" showInputMessage="1" showErrorMessage="1" error="有効な数字を入力してください" sqref="S185" xr:uid="{AFCE11E9-EABC-4826-9C8A-6205A7ECD27E}">
      <formula1>0</formula1>
      <formula2>9999999999</formula2>
    </dataValidation>
    <dataValidation type="whole" imeMode="halfAlpha" allowBlank="1" showInputMessage="1" showErrorMessage="1" error="有効な数字を入力してください" sqref="T185" xr:uid="{264924F7-4874-4763-8AFA-6F9D1B31050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85" xr:uid="{FF8CAAC2-F245-41BF-9E6F-CEDB49595B21}">
      <formula1>-9999999999</formula1>
      <formula2>9999999999</formula2>
    </dataValidation>
    <dataValidation type="list" imeMode="halfAlpha" allowBlank="1" showInputMessage="1" showErrorMessage="1" error="リストから選択してください" sqref="K186:L186" xr:uid="{68A2494E-F151-4975-B188-5DC125896CB1}">
      <formula1>"○,　"</formula1>
    </dataValidation>
    <dataValidation type="list" imeMode="halfAlpha" allowBlank="1" showInputMessage="1" showErrorMessage="1" error="リストから選択してください" sqref="M186" xr:uid="{ED02D077-D02D-4AA5-A8DD-3FA088A6FC22}">
      <formula1>"一般,特定,　"</formula1>
    </dataValidation>
    <dataValidation type="date" imeMode="halfAlpha" allowBlank="1" showInputMessage="1" showErrorMessage="1" error="有効な日付を入力してください" sqref="N186:P186" xr:uid="{9DD5B69E-7AE8-43FB-8159-4ACBC027FC49}">
      <formula1>92</formula1>
      <formula2>73415</formula2>
    </dataValidation>
    <dataValidation type="whole" imeMode="halfAlpha" allowBlank="1" showInputMessage="1" showErrorMessage="1" error="有効な数字を入力してください" sqref="Q186" xr:uid="{F004B78D-1B63-4D19-AB3C-1D4327CD666E}">
      <formula1>-9999999999</formula1>
      <formula2>9999999999</formula2>
    </dataValidation>
    <dataValidation type="whole" imeMode="halfAlpha" allowBlank="1" showInputMessage="1" showErrorMessage="1" error="有効な数字を入力してください" sqref="R186" xr:uid="{4B3D7027-0616-45DC-841D-DDFABFED9479}">
      <formula1>0</formula1>
      <formula2>9999999999</formula2>
    </dataValidation>
    <dataValidation type="whole" imeMode="halfAlpha" allowBlank="1" showInputMessage="1" showErrorMessage="1" error="有効な数字を入力してください" sqref="S186" xr:uid="{AB45919F-DB9F-470F-B4C5-B409BBB881FA}">
      <formula1>0</formula1>
      <formula2>9999999999</formula2>
    </dataValidation>
    <dataValidation type="whole" imeMode="halfAlpha" allowBlank="1" showInputMessage="1" showErrorMessage="1" error="有効な数字を入力してください" sqref="T186" xr:uid="{BD417EB0-FCB4-47A3-B299-E03803ECC5B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86" xr:uid="{BB28450E-3535-4D5D-B934-F50CEA12A920}">
      <formula1>-9999999999</formula1>
      <formula2>9999999999</formula2>
    </dataValidation>
    <dataValidation type="list" imeMode="halfAlpha" allowBlank="1" showInputMessage="1" showErrorMessage="1" error="リストから選択してください" sqref="K187:L187" xr:uid="{12FA3070-FF96-43B7-A817-3413E1298D43}">
      <formula1>"○,　"</formula1>
    </dataValidation>
    <dataValidation type="list" imeMode="halfAlpha" allowBlank="1" showInputMessage="1" showErrorMessage="1" error="リストから選択してください" sqref="M187" xr:uid="{C638688F-BE4C-4C6C-BCAD-FDB45D25C0C7}">
      <formula1>"一般,特定,　"</formula1>
    </dataValidation>
    <dataValidation type="date" imeMode="halfAlpha" allowBlank="1" showInputMessage="1" showErrorMessage="1" error="有効な日付を入力してください" sqref="N187:P187" xr:uid="{DB34D24A-DA60-4AED-9A0F-2FAF33E95356}">
      <formula1>92</formula1>
      <formula2>73415</formula2>
    </dataValidation>
    <dataValidation type="whole" imeMode="halfAlpha" allowBlank="1" showInputMessage="1" showErrorMessage="1" error="有効な数字を入力してください" sqref="Q187" xr:uid="{59B6814A-F31D-4707-98E4-2CA042C15849}">
      <formula1>-9999999999</formula1>
      <formula2>9999999999</formula2>
    </dataValidation>
    <dataValidation type="whole" imeMode="halfAlpha" allowBlank="1" showInputMessage="1" showErrorMessage="1" error="有効な数字を入力してください" sqref="R187" xr:uid="{2887D732-323A-48BE-A667-CE21B882A0F5}">
      <formula1>0</formula1>
      <formula2>9999999999</formula2>
    </dataValidation>
    <dataValidation type="whole" imeMode="halfAlpha" allowBlank="1" showInputMessage="1" showErrorMessage="1" error="有効な数字を入力してください" sqref="S187" xr:uid="{C4BE3201-41E9-40A1-A6B3-AE5661D42968}">
      <formula1>0</formula1>
      <formula2>9999999999</formula2>
    </dataValidation>
    <dataValidation type="whole" imeMode="halfAlpha" allowBlank="1" showInputMessage="1" showErrorMessage="1" error="有効な数字を入力してください" sqref="T187" xr:uid="{8F24C41E-43CC-492C-89D3-BB5E7854F1F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87" xr:uid="{4EFA5FAE-3B60-4B79-A905-047456E66400}">
      <formula1>-9999999999</formula1>
      <formula2>9999999999</formula2>
    </dataValidation>
    <dataValidation type="list" imeMode="halfAlpha" allowBlank="1" showInputMessage="1" showErrorMessage="1" error="リストから選択してください" sqref="K188:L188" xr:uid="{6CA33673-4957-4D52-B8BE-1FC32905EDC7}">
      <formula1>"○,　"</formula1>
    </dataValidation>
    <dataValidation type="list" imeMode="halfAlpha" allowBlank="1" showInputMessage="1" showErrorMessage="1" error="リストから選択してください" sqref="M188" xr:uid="{2D4497EE-696B-4AB8-8E1A-96A526AFB5D9}">
      <formula1>"一般,特定,　"</formula1>
    </dataValidation>
    <dataValidation type="date" imeMode="halfAlpha" allowBlank="1" showInputMessage="1" showErrorMessage="1" error="有効な日付を入力してください" sqref="N188:P188" xr:uid="{2543572A-D001-4D78-B80B-637213B7245A}">
      <formula1>92</formula1>
      <formula2>73415</formula2>
    </dataValidation>
    <dataValidation type="whole" imeMode="halfAlpha" allowBlank="1" showInputMessage="1" showErrorMessage="1" error="有効な数字を入力してください" sqref="Q188" xr:uid="{92629BCA-C9EA-4C30-90A8-DC136D8B1563}">
      <formula1>-9999999999</formula1>
      <formula2>9999999999</formula2>
    </dataValidation>
    <dataValidation type="whole" imeMode="halfAlpha" allowBlank="1" showInputMessage="1" showErrorMessage="1" error="有効な数字を入力してください" sqref="R188" xr:uid="{7ACAE943-09C5-4EE2-9BFA-54D28B28D767}">
      <formula1>0</formula1>
      <formula2>9999999999</formula2>
    </dataValidation>
    <dataValidation type="whole" imeMode="halfAlpha" allowBlank="1" showInputMessage="1" showErrorMessage="1" error="有効な数字を入力してください" sqref="S188" xr:uid="{0F2118A2-64D9-4FC2-BCA8-0C07234AD8A0}">
      <formula1>0</formula1>
      <formula2>9999999999</formula2>
    </dataValidation>
    <dataValidation type="whole" imeMode="halfAlpha" allowBlank="1" showInputMessage="1" showErrorMessage="1" error="有効な数字を入力してください" sqref="T188" xr:uid="{DBAAE4BA-35E2-4570-B5D8-7F93BD3EC749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88" xr:uid="{7328845D-341B-4DA7-96AC-BF65140FFE36}">
      <formula1>-9999999999</formula1>
      <formula2>9999999999</formula2>
    </dataValidation>
    <dataValidation type="list" imeMode="halfAlpha" allowBlank="1" showInputMessage="1" showErrorMessage="1" error="リストから選択してください" sqref="K189:L189" xr:uid="{A78F966D-942B-476A-B2DA-0CF9F6A570A5}">
      <formula1>"○,　"</formula1>
    </dataValidation>
    <dataValidation type="list" imeMode="halfAlpha" allowBlank="1" showInputMessage="1" showErrorMessage="1" error="リストから選択してください" sqref="M189" xr:uid="{597EF729-81C6-4C49-B676-BC9E912FDC48}">
      <formula1>"一般,特定,　"</formula1>
    </dataValidation>
    <dataValidation type="date" imeMode="halfAlpha" allowBlank="1" showInputMessage="1" showErrorMessage="1" error="有効な日付を入力してください" sqref="N189:P189" xr:uid="{B88D2D64-23B6-41B0-A0A1-B07CBF5ABA82}">
      <formula1>92</formula1>
      <formula2>73415</formula2>
    </dataValidation>
    <dataValidation type="whole" imeMode="halfAlpha" allowBlank="1" showInputMessage="1" showErrorMessage="1" error="有効な数字を入力してください" sqref="Q189" xr:uid="{E7F22C92-2ECF-45BA-BE75-302DA8DB2B27}">
      <formula1>-9999999999</formula1>
      <formula2>9999999999</formula2>
    </dataValidation>
    <dataValidation type="whole" imeMode="halfAlpha" allowBlank="1" showInputMessage="1" showErrorMessage="1" error="有効な数字を入力してください" sqref="R189" xr:uid="{DD3697BB-94B6-4C5E-A495-A1B75888DF3E}">
      <formula1>0</formula1>
      <formula2>9999999999</formula2>
    </dataValidation>
    <dataValidation type="whole" imeMode="halfAlpha" allowBlank="1" showInputMessage="1" showErrorMessage="1" error="有効な数字を入力してください" sqref="S189" xr:uid="{38F42C1E-F863-4676-A669-ECD0A43BC54E}">
      <formula1>0</formula1>
      <formula2>9999999999</formula2>
    </dataValidation>
    <dataValidation type="whole" imeMode="halfAlpha" allowBlank="1" showInputMessage="1" showErrorMessage="1" error="有効な数字を入力してください" sqref="T189" xr:uid="{61D6CE53-6FF2-4457-8EC4-85BCB9F1475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89" xr:uid="{ACC5E096-EC29-4B44-9CE9-583231DBE234}">
      <formula1>-9999999999</formula1>
      <formula2>9999999999</formula2>
    </dataValidation>
    <dataValidation type="list" imeMode="halfAlpha" allowBlank="1" showInputMessage="1" showErrorMessage="1" error="リストから選択してください" sqref="K190:L190" xr:uid="{594D0265-8E33-4CC3-8F26-1FA437E1D61C}">
      <formula1>"○,　"</formula1>
    </dataValidation>
    <dataValidation type="whole" imeMode="halfAlpha" allowBlank="1" showInputMessage="1" showErrorMessage="1" error="有効な数字を入力してください" sqref="Q190" xr:uid="{3D5954D9-B24F-4582-9038-5C3C91E6C23E}">
      <formula1>-9999999999</formula1>
      <formula2>9999999999</formula2>
    </dataValidation>
    <dataValidation type="whole" imeMode="halfAlpha" allowBlank="1" showInputMessage="1" showErrorMessage="1" error="有効な数字を入力してください" sqref="R190" xr:uid="{F6C732B6-445F-4957-8308-361F3CABEA32}">
      <formula1>0</formula1>
      <formula2>9999999999</formula2>
    </dataValidation>
    <dataValidation type="whole" imeMode="halfAlpha" allowBlank="1" showInputMessage="1" showErrorMessage="1" error="有効な数字を入力してください" sqref="S190" xr:uid="{13A808D0-D3AF-4A65-AFE2-8D78D3968DD4}">
      <formula1>0</formula1>
      <formula2>9999999999</formula2>
    </dataValidation>
    <dataValidation type="whole" imeMode="halfAlpha" allowBlank="1" showInputMessage="1" showErrorMessage="1" error="有効な数字を入力してください" sqref="T190" xr:uid="{193069B1-029F-43D6-8A0F-85027EF524DC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0" xr:uid="{AD01E481-FDEA-4D8B-89C2-5672ED5BAAFD}">
      <formula1>-9999999999</formula1>
      <formula2>9999999999</formula2>
    </dataValidation>
    <dataValidation type="list" imeMode="halfAlpha" allowBlank="1" showInputMessage="1" showErrorMessage="1" error="リストから選択してください" sqref="K191:L191" xr:uid="{92DC434E-BA1C-4EF4-807A-7C1126EC1229}">
      <formula1>"○,　"</formula1>
    </dataValidation>
    <dataValidation type="list" imeMode="halfAlpha" allowBlank="1" showInputMessage="1" showErrorMessage="1" error="リストから選択してください" sqref="M191" xr:uid="{AF4D8677-F1CB-44B4-A699-8E11E0F07FEE}">
      <formula1>"一般,特定,　"</formula1>
    </dataValidation>
    <dataValidation type="date" imeMode="halfAlpha" allowBlank="1" showInputMessage="1" showErrorMessage="1" error="有効な日付を入力してください" sqref="N191:P191" xr:uid="{630DE8EF-B90A-4A38-B623-BD0D08969ECF}">
      <formula1>92</formula1>
      <formula2>73415</formula2>
    </dataValidation>
    <dataValidation type="whole" imeMode="halfAlpha" allowBlank="1" showInputMessage="1" showErrorMessage="1" error="有効な数字を入力してください" sqref="Q191" xr:uid="{DB461167-BEDA-4787-8EDB-A8D48175B91E}">
      <formula1>-9999999999</formula1>
      <formula2>9999999999</formula2>
    </dataValidation>
    <dataValidation type="whole" imeMode="halfAlpha" allowBlank="1" showInputMessage="1" showErrorMessage="1" error="有効な数字を入力してください" sqref="R191" xr:uid="{6B0F551D-39D2-46BA-A2D9-DACDD676E2C2}">
      <formula1>0</formula1>
      <formula2>9999999999</formula2>
    </dataValidation>
    <dataValidation type="whole" imeMode="halfAlpha" allowBlank="1" showInputMessage="1" showErrorMessage="1" error="有効な数字を入力してください" sqref="S191" xr:uid="{074B14E3-FE25-453A-A228-8C8653DBBD4F}">
      <formula1>0</formula1>
      <formula2>9999999999</formula2>
    </dataValidation>
    <dataValidation type="whole" imeMode="halfAlpha" allowBlank="1" showInputMessage="1" showErrorMessage="1" error="有効な数字を入力してください" sqref="T191" xr:uid="{1B183038-DD9F-472D-83B1-43C8A1D1E27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1" xr:uid="{B9E85186-E8B5-4056-BDD0-0C1BDB35D271}">
      <formula1>-9999999999</formula1>
      <formula2>9999999999</formula2>
    </dataValidation>
    <dataValidation type="list" imeMode="halfAlpha" allowBlank="1" showInputMessage="1" showErrorMessage="1" error="リストから選択してください" sqref="K192:L192" xr:uid="{F93BCC0F-762A-42EC-86FB-EF148500C27C}">
      <formula1>"○,　"</formula1>
    </dataValidation>
    <dataValidation type="list" imeMode="halfAlpha" allowBlank="1" showInputMessage="1" showErrorMessage="1" error="リストから選択してください" sqref="M192" xr:uid="{BFFF3E57-603A-4994-90A0-BB40E4752005}">
      <formula1>"一般,特定,　"</formula1>
    </dataValidation>
    <dataValidation type="date" imeMode="halfAlpha" allowBlank="1" showInputMessage="1" showErrorMessage="1" error="有効な日付を入力してください" sqref="N192:P192" xr:uid="{BD62F914-B8FD-4737-BC76-E8244CFD10AF}">
      <formula1>92</formula1>
      <formula2>73415</formula2>
    </dataValidation>
    <dataValidation type="whole" imeMode="halfAlpha" allowBlank="1" showInputMessage="1" showErrorMessage="1" error="有効な数字を入力してください" sqref="Q192" xr:uid="{C6FD873E-4767-444B-A540-39CEF4E60A95}">
      <formula1>-9999999999</formula1>
      <formula2>9999999999</formula2>
    </dataValidation>
    <dataValidation type="whole" imeMode="halfAlpha" allowBlank="1" showInputMessage="1" showErrorMessage="1" error="有効な数字を入力してください" sqref="R192" xr:uid="{EA0FB8CF-2498-46BE-BB3E-6A095D85ED13}">
      <formula1>0</formula1>
      <formula2>9999999999</formula2>
    </dataValidation>
    <dataValidation type="whole" imeMode="halfAlpha" allowBlank="1" showInputMessage="1" showErrorMessage="1" error="有効な数字を入力してください" sqref="S192" xr:uid="{6CB75DC0-6400-483C-BA20-60C3547F2FF0}">
      <formula1>0</formula1>
      <formula2>9999999999</formula2>
    </dataValidation>
    <dataValidation type="whole" imeMode="halfAlpha" allowBlank="1" showInputMessage="1" showErrorMessage="1" error="有効な数字を入力してください" sqref="T192" xr:uid="{13EE3DC1-00F0-4B25-8EEB-78AB658C64A7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2" xr:uid="{9F9980A9-06FA-43EC-9B7D-5AF94379F7C8}">
      <formula1>-9999999999</formula1>
      <formula2>9999999999</formula2>
    </dataValidation>
    <dataValidation type="list" imeMode="halfAlpha" allowBlank="1" showInputMessage="1" showErrorMessage="1" error="リストから選択してください" sqref="K193:L193" xr:uid="{CAAC0114-7818-4567-A350-6DAEEF82E542}">
      <formula1>"○,　"</formula1>
    </dataValidation>
    <dataValidation type="list" imeMode="halfAlpha" allowBlank="1" showInputMessage="1" showErrorMessage="1" error="リストから選択してください" sqref="M193" xr:uid="{E61C8EA9-D2E8-4D56-9857-78BC03FB1281}">
      <formula1>"一般,特定,　"</formula1>
    </dataValidation>
    <dataValidation type="date" imeMode="halfAlpha" allowBlank="1" showInputMessage="1" showErrorMessage="1" error="有効な日付を入力してください" sqref="N193:P193" xr:uid="{0397AEE0-C99F-4D38-BF15-A1B64B83602F}">
      <formula1>92</formula1>
      <formula2>73415</formula2>
    </dataValidation>
    <dataValidation type="whole" imeMode="halfAlpha" allowBlank="1" showInputMessage="1" showErrorMessage="1" error="有効な数字を入力してください" sqref="Q193" xr:uid="{1CADB4B4-98DE-4323-981F-C59D2E198143}">
      <formula1>-9999999999</formula1>
      <formula2>9999999999</formula2>
    </dataValidation>
    <dataValidation type="whole" imeMode="halfAlpha" allowBlank="1" showInputMessage="1" showErrorMessage="1" error="有効な数字を入力してください" sqref="R193" xr:uid="{46B5322E-D9C8-48C2-A706-D1DCC1C013E3}">
      <formula1>0</formula1>
      <formula2>9999999999</formula2>
    </dataValidation>
    <dataValidation type="whole" imeMode="halfAlpha" allowBlank="1" showInputMessage="1" showErrorMessage="1" error="有効な数字を入力してください" sqref="S193" xr:uid="{5DF274F6-072F-43BB-AD02-912C46179C9B}">
      <formula1>0</formula1>
      <formula2>9999999999</formula2>
    </dataValidation>
    <dataValidation type="whole" imeMode="halfAlpha" allowBlank="1" showInputMessage="1" showErrorMessage="1" error="有効な数字を入力してください" sqref="T193" xr:uid="{69503095-4D20-45BC-98A9-C8407A78650F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3" xr:uid="{4E08BA26-73AF-44BB-84E7-37E76BC37CFF}">
      <formula1>-9999999999</formula1>
      <formula2>9999999999</formula2>
    </dataValidation>
    <dataValidation type="list" imeMode="halfAlpha" allowBlank="1" showInputMessage="1" showErrorMessage="1" error="リストから選択してください" sqref="K194:L194" xr:uid="{AF8190F2-E056-40B9-B222-0BDA93CDD966}">
      <formula1>"○,　"</formula1>
    </dataValidation>
    <dataValidation type="list" imeMode="halfAlpha" allowBlank="1" showInputMessage="1" showErrorMessage="1" error="リストから選択してください" sqref="M194" xr:uid="{8A890E31-09A9-49FB-A52F-F179C7E869D0}">
      <formula1>"一般,特定,　"</formula1>
    </dataValidation>
    <dataValidation type="date" imeMode="halfAlpha" allowBlank="1" showInputMessage="1" showErrorMessage="1" error="有効な日付を入力してください" sqref="N194:P194" xr:uid="{4CB1A6FF-2870-4C75-ABB3-E67631CDCF0B}">
      <formula1>92</formula1>
      <formula2>73415</formula2>
    </dataValidation>
    <dataValidation type="whole" imeMode="halfAlpha" allowBlank="1" showInputMessage="1" showErrorMessage="1" error="有効な数字を入力してください" sqref="Q194" xr:uid="{BDBE20F2-357F-4545-B2EB-DA9ABB11154C}">
      <formula1>-9999999999</formula1>
      <formula2>9999999999</formula2>
    </dataValidation>
    <dataValidation type="whole" imeMode="halfAlpha" allowBlank="1" showInputMessage="1" showErrorMessage="1" error="有効な数字を入力してください" sqref="R194" xr:uid="{1026B903-3485-40AD-ADC0-7BA0E11AD988}">
      <formula1>0</formula1>
      <formula2>9999999999</formula2>
    </dataValidation>
    <dataValidation type="whole" imeMode="halfAlpha" allowBlank="1" showInputMessage="1" showErrorMessage="1" error="有効な数字を入力してください" sqref="S194" xr:uid="{D44AE3A9-34B3-49B1-9291-CCA9DEA09971}">
      <formula1>0</formula1>
      <formula2>9999999999</formula2>
    </dataValidation>
    <dataValidation type="whole" imeMode="halfAlpha" allowBlank="1" showInputMessage="1" showErrorMessage="1" error="有効な数字を入力してください" sqref="T194" xr:uid="{3A525793-30E2-4A29-B035-ED1DE6C6A6C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4" xr:uid="{0599BE50-CF9D-4AF6-A0B0-7F48118AEEA5}">
      <formula1>-9999999999</formula1>
      <formula2>9999999999</formula2>
    </dataValidation>
    <dataValidation type="list" imeMode="halfAlpha" allowBlank="1" showInputMessage="1" showErrorMessage="1" error="リストから選択してください" sqref="K195:L195" xr:uid="{229BAF1B-940D-4E9B-B623-984D67958EE9}">
      <formula1>"○,　"</formula1>
    </dataValidation>
    <dataValidation type="list" imeMode="halfAlpha" allowBlank="1" showInputMessage="1" showErrorMessage="1" error="リストから選択してください" sqref="M195" xr:uid="{C5ADC7B4-7E7C-4381-8562-C8CFF1914021}">
      <formula1>"一般,特定,　"</formula1>
    </dataValidation>
    <dataValidation type="date" imeMode="halfAlpha" allowBlank="1" showInputMessage="1" showErrorMessage="1" error="有効な日付を入力してください" sqref="N195:P195" xr:uid="{631337C0-FF1E-43D4-85E3-B7839DFEEDCE}">
      <formula1>92</formula1>
      <formula2>73415</formula2>
    </dataValidation>
    <dataValidation type="whole" imeMode="halfAlpha" allowBlank="1" showInputMessage="1" showErrorMessage="1" error="有効な数字を入力してください" sqref="Q195" xr:uid="{8025E371-45DC-4670-B4D4-5D49CE5B3C5C}">
      <formula1>-9999999999</formula1>
      <formula2>9999999999</formula2>
    </dataValidation>
    <dataValidation type="whole" imeMode="halfAlpha" allowBlank="1" showInputMessage="1" showErrorMessage="1" error="有効な数字を入力してください" sqref="R195" xr:uid="{8F29B5BB-FBE2-492D-ADFE-EC60DE0C329D}">
      <formula1>0</formula1>
      <formula2>9999999999</formula2>
    </dataValidation>
    <dataValidation type="whole" imeMode="halfAlpha" allowBlank="1" showInputMessage="1" showErrorMessage="1" error="有効な数字を入力してください" sqref="S195" xr:uid="{4663B30D-451E-4FC6-BD44-38075983C4F6}">
      <formula1>0</formula1>
      <formula2>9999999999</formula2>
    </dataValidation>
    <dataValidation type="whole" imeMode="halfAlpha" allowBlank="1" showInputMessage="1" showErrorMessage="1" error="有効な数字を入力してください" sqref="T195" xr:uid="{C92203A8-5AE4-4F17-850A-FE86BCC7902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5" xr:uid="{02B28415-B93B-4AB5-9008-C4F58CB41ABB}">
      <formula1>-9999999999</formula1>
      <formula2>9999999999</formula2>
    </dataValidation>
    <dataValidation type="list" imeMode="halfAlpha" allowBlank="1" showInputMessage="1" showErrorMessage="1" error="リストから選択してください" sqref="K196:L196" xr:uid="{CCD5246D-CDE2-4FA5-831B-3F2A432DCF29}">
      <formula1>"○,　"</formula1>
    </dataValidation>
    <dataValidation type="list" imeMode="halfAlpha" allowBlank="1" showInputMessage="1" showErrorMessage="1" error="リストから選択してください" sqref="M196" xr:uid="{A896FCD3-32F3-4419-A2A0-C811B342D513}">
      <formula1>"一般,特定,　"</formula1>
    </dataValidation>
    <dataValidation type="date" imeMode="halfAlpha" allowBlank="1" showInputMessage="1" showErrorMessage="1" error="有効な日付を入力してください" sqref="N196:P196" xr:uid="{A194041D-9165-48C9-96B3-8AF1AB330E82}">
      <formula1>92</formula1>
      <formula2>73415</formula2>
    </dataValidation>
    <dataValidation type="whole" imeMode="halfAlpha" allowBlank="1" showInputMessage="1" showErrorMessage="1" error="有効な数字を入力してください" sqref="Q196" xr:uid="{69554BD8-E28E-4EE9-ADEF-86AF30BA7842}">
      <formula1>-9999999999</formula1>
      <formula2>9999999999</formula2>
    </dataValidation>
    <dataValidation type="whole" imeMode="halfAlpha" allowBlank="1" showInputMessage="1" showErrorMessage="1" error="有効な数字を入力してください" sqref="R196" xr:uid="{D5EA5006-7D1A-44B1-8C37-8F15C96E9DA0}">
      <formula1>0</formula1>
      <formula2>9999999999</formula2>
    </dataValidation>
    <dataValidation type="whole" imeMode="halfAlpha" allowBlank="1" showInputMessage="1" showErrorMessage="1" error="有効な数字を入力してください" sqref="S196" xr:uid="{D20A45D5-4B28-43DD-A6FD-6228EE491FFF}">
      <formula1>0</formula1>
      <formula2>9999999999</formula2>
    </dataValidation>
    <dataValidation type="whole" imeMode="halfAlpha" allowBlank="1" showInputMessage="1" showErrorMessage="1" error="有効な数字を入力してください" sqref="T196" xr:uid="{6208B785-FBED-4C46-B9BF-3923A8C2892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6" xr:uid="{5579183A-C3F6-4D4C-BCA5-C1EEFAEAA9F7}">
      <formula1>-9999999999</formula1>
      <formula2>9999999999</formula2>
    </dataValidation>
    <dataValidation type="list" imeMode="halfAlpha" allowBlank="1" showInputMessage="1" showErrorMessage="1" error="リストから選択してください" sqref="K197:L197" xr:uid="{2F128CF1-EB80-4681-AA7F-90A69361ADD5}">
      <formula1>"○,　"</formula1>
    </dataValidation>
    <dataValidation type="whole" imeMode="halfAlpha" allowBlank="1" showInputMessage="1" showErrorMessage="1" error="有効な数字を入力してください" sqref="Q197" xr:uid="{D18B7B2B-2011-4872-A6F6-10AACF6EF9AE}">
      <formula1>-9999999999</formula1>
      <formula2>9999999999</formula2>
    </dataValidation>
    <dataValidation type="whole" imeMode="halfAlpha" allowBlank="1" showInputMessage="1" showErrorMessage="1" error="有効な数字を入力してください" sqref="R197" xr:uid="{56EEF8B7-4405-4E40-A424-14C5465768FA}">
      <formula1>0</formula1>
      <formula2>9999999999</formula2>
    </dataValidation>
    <dataValidation type="whole" imeMode="halfAlpha" allowBlank="1" showInputMessage="1" showErrorMessage="1" error="有効な数字を入力してください" sqref="S197" xr:uid="{60ADEF91-A245-4C20-B891-7924F222B068}">
      <formula1>0</formula1>
      <formula2>9999999999</formula2>
    </dataValidation>
    <dataValidation type="whole" imeMode="halfAlpha" allowBlank="1" showInputMessage="1" showErrorMessage="1" error="有効な数字を入力してください" sqref="T197" xr:uid="{1C0825C9-83D4-4537-A5E6-0DA62B90EC96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7" xr:uid="{B1C99A4B-B941-4437-950A-D240A9E4B968}">
      <formula1>-9999999999</formula1>
      <formula2>9999999999</formula2>
    </dataValidation>
    <dataValidation type="list" imeMode="halfAlpha" allowBlank="1" showInputMessage="1" showErrorMessage="1" error="リストから選択してください" sqref="K198:L198" xr:uid="{0BF3E7D1-9045-4877-83F7-573952307FD4}">
      <formula1>"○,　"</formula1>
    </dataValidation>
    <dataValidation type="list" imeMode="halfAlpha" allowBlank="1" showInputMessage="1" showErrorMessage="1" error="リストから選択してください" sqref="M198" xr:uid="{619351A1-75AB-439F-8EB7-DA8AD600C9AE}">
      <formula1>"一般,特定,　"</formula1>
    </dataValidation>
    <dataValidation type="date" imeMode="halfAlpha" allowBlank="1" showInputMessage="1" showErrorMessage="1" error="有効な日付を入力してください" sqref="N198:P198" xr:uid="{2D7C21E2-5FE4-4C7F-9B30-3F8521B7BC77}">
      <formula1>92</formula1>
      <formula2>73415</formula2>
    </dataValidation>
    <dataValidation type="whole" imeMode="halfAlpha" allowBlank="1" showInputMessage="1" showErrorMessage="1" error="有効な数字を入力してください" sqref="Q198" xr:uid="{84945FD1-EC18-4726-B596-4FE1F1FC8FA9}">
      <formula1>-9999999999</formula1>
      <formula2>9999999999</formula2>
    </dataValidation>
    <dataValidation type="whole" imeMode="halfAlpha" allowBlank="1" showInputMessage="1" showErrorMessage="1" error="有効な数字を入力してください" sqref="R198" xr:uid="{FEAB0EFF-7F43-4C9B-95CA-979ED0CA3CA6}">
      <formula1>0</formula1>
      <formula2>9999999999</formula2>
    </dataValidation>
    <dataValidation type="whole" imeMode="halfAlpha" allowBlank="1" showInputMessage="1" showErrorMessage="1" error="有効な数字を入力してください" sqref="S198" xr:uid="{445C1FE2-DD63-4667-B459-B19B12514B65}">
      <formula1>0</formula1>
      <formula2>9999999999</formula2>
    </dataValidation>
    <dataValidation type="whole" imeMode="halfAlpha" allowBlank="1" showInputMessage="1" showErrorMessage="1" error="有効な数字を入力してください" sqref="T198" xr:uid="{9979F123-AAF6-4418-8052-08F4E64B231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8" xr:uid="{EEC943F3-A82A-47A8-B771-53613C8B4729}">
      <formula1>-9999999999</formula1>
      <formula2>9999999999</formula2>
    </dataValidation>
    <dataValidation type="list" imeMode="halfAlpha" allowBlank="1" showInputMessage="1" showErrorMessage="1" error="リストから選択してください" sqref="K199:L199" xr:uid="{D135F2E6-1ACE-4CD1-A301-E0D028B8BE6E}">
      <formula1>"○,　"</formula1>
    </dataValidation>
    <dataValidation type="list" imeMode="halfAlpha" allowBlank="1" showInputMessage="1" showErrorMessage="1" error="リストから選択してください" sqref="M199" xr:uid="{69B66B04-4F7C-47C9-B707-A27EBEA6A216}">
      <formula1>"一般,特定,　"</formula1>
    </dataValidation>
    <dataValidation type="date" imeMode="halfAlpha" allowBlank="1" showInputMessage="1" showErrorMessage="1" error="有効な日付を入力してください" sqref="N199:P199" xr:uid="{5B42C4D0-458C-4E69-8BE9-65FCEE267A01}">
      <formula1>92</formula1>
      <formula2>73415</formula2>
    </dataValidation>
    <dataValidation type="whole" imeMode="halfAlpha" allowBlank="1" showInputMessage="1" showErrorMessage="1" error="有効な数字を入力してください" sqref="Q199" xr:uid="{3CDD16A0-C807-4330-BF60-1CC76A14F086}">
      <formula1>-9999999999</formula1>
      <formula2>9999999999</formula2>
    </dataValidation>
    <dataValidation type="whole" imeMode="halfAlpha" allowBlank="1" showInputMessage="1" showErrorMessage="1" error="有効な数字を入力してください" sqref="R199" xr:uid="{2013A7A0-4263-4D7B-A8FF-C5A7D5164345}">
      <formula1>0</formula1>
      <formula2>9999999999</formula2>
    </dataValidation>
    <dataValidation type="whole" imeMode="halfAlpha" allowBlank="1" showInputMessage="1" showErrorMessage="1" error="有効な数字を入力してください" sqref="S199" xr:uid="{32EA8706-5432-4DDC-AE66-4DD1A5526BEF}">
      <formula1>0</formula1>
      <formula2>9999999999</formula2>
    </dataValidation>
    <dataValidation type="whole" imeMode="halfAlpha" allowBlank="1" showInputMessage="1" showErrorMessage="1" error="有効な数字を入力してください" sqref="T199" xr:uid="{27AF85DF-5864-4B99-A006-88928273CC15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199" xr:uid="{E8A4E424-D665-483E-8415-E8F81882F590}">
      <formula1>-9999999999</formula1>
      <formula2>9999999999</formula2>
    </dataValidation>
    <dataValidation type="list" imeMode="halfAlpha" allowBlank="1" showInputMessage="1" showErrorMessage="1" error="リストから選択してください" sqref="K200:L200" xr:uid="{537B2E8B-E3A3-4F7D-AB09-470D6B8CBC42}">
      <formula1>"○,　"</formula1>
    </dataValidation>
    <dataValidation type="list" imeMode="halfAlpha" allowBlank="1" showInputMessage="1" showErrorMessage="1" error="リストから選択してください" sqref="M200" xr:uid="{2E220B33-5D5C-42F3-A390-D94625D797D2}">
      <formula1>"一般,特定,　"</formula1>
    </dataValidation>
    <dataValidation type="date" imeMode="halfAlpha" allowBlank="1" showInputMessage="1" showErrorMessage="1" error="有効な日付を入力してください" sqref="N200:P200" xr:uid="{86E0B107-1A27-4DF0-8CCF-6DB7BB5B5DD9}">
      <formula1>92</formula1>
      <formula2>73415</formula2>
    </dataValidation>
    <dataValidation type="whole" imeMode="halfAlpha" allowBlank="1" showInputMessage="1" showErrorMessage="1" error="有効な数字を入力してください" sqref="Q200" xr:uid="{AAF6BFDA-F03D-4A47-9E9B-F3BB65C54FB3}">
      <formula1>-9999999999</formula1>
      <formula2>9999999999</formula2>
    </dataValidation>
    <dataValidation type="whole" imeMode="halfAlpha" allowBlank="1" showInputMessage="1" showErrorMessage="1" error="有効な数字を入力してください" sqref="R200" xr:uid="{7655012D-EC1F-4E92-8143-EE967595EBA3}">
      <formula1>0</formula1>
      <formula2>9999999999</formula2>
    </dataValidation>
    <dataValidation type="whole" imeMode="halfAlpha" allowBlank="1" showInputMessage="1" showErrorMessage="1" error="有効な数字を入力してください" sqref="S200" xr:uid="{FC8F36F6-BB2C-4A8D-8D1C-9D048F4CC0F0}">
      <formula1>0</formula1>
      <formula2>9999999999</formula2>
    </dataValidation>
    <dataValidation type="whole" imeMode="halfAlpha" allowBlank="1" showInputMessage="1" showErrorMessage="1" error="有効な数字を入力してください" sqref="T200" xr:uid="{722F89A7-1C0E-42C8-8518-E20CB33EE37A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0" xr:uid="{85DEC6F1-E993-4F7E-B19C-2FBAA6FAEA32}">
      <formula1>-9999999999</formula1>
      <formula2>9999999999</formula2>
    </dataValidation>
    <dataValidation type="list" imeMode="halfAlpha" allowBlank="1" showInputMessage="1" showErrorMessage="1" error="リストから選択してください" sqref="K201:L201" xr:uid="{668ECDA4-73F8-4102-8829-B496F2D5571A}">
      <formula1>"○,　"</formula1>
    </dataValidation>
    <dataValidation type="list" imeMode="halfAlpha" allowBlank="1" showInputMessage="1" showErrorMessage="1" error="リストから選択してください" sqref="M201" xr:uid="{84D6C352-F2CC-4E7E-BF4C-25B531532D08}">
      <formula1>"一般,特定,　"</formula1>
    </dataValidation>
    <dataValidation type="date" imeMode="halfAlpha" allowBlank="1" showInputMessage="1" showErrorMessage="1" error="有効な日付を入力してください" sqref="N201:P201" xr:uid="{28FB6AE0-FBE0-43AB-B637-3D1F16F71BC9}">
      <formula1>92</formula1>
      <formula2>73415</formula2>
    </dataValidation>
    <dataValidation type="whole" imeMode="halfAlpha" allowBlank="1" showInputMessage="1" showErrorMessage="1" error="有効な数字を入力してください" sqref="Q201" xr:uid="{D8F92835-A00C-4A43-A00E-DFE62C423B7C}">
      <formula1>-9999999999</formula1>
      <formula2>9999999999</formula2>
    </dataValidation>
    <dataValidation type="whole" imeMode="halfAlpha" allowBlank="1" showInputMessage="1" showErrorMessage="1" error="有効な数字を入力してください" sqref="R201" xr:uid="{C4401048-FDD1-4699-9AFB-6336E7B13D9D}">
      <formula1>0</formula1>
      <formula2>9999999999</formula2>
    </dataValidation>
    <dataValidation type="whole" imeMode="halfAlpha" allowBlank="1" showInputMessage="1" showErrorMessage="1" error="有効な数字を入力してください" sqref="S201" xr:uid="{EEBCFDE4-066F-4A9F-B876-94BB9847D26D}">
      <formula1>0</formula1>
      <formula2>9999999999</formula2>
    </dataValidation>
    <dataValidation type="whole" imeMode="halfAlpha" allowBlank="1" showInputMessage="1" showErrorMessage="1" error="有効な数字を入力してください" sqref="T201" xr:uid="{9F2507D6-65B0-4980-BF44-907B80BDEAE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1" xr:uid="{F6CEE7D6-9533-441F-9CE6-F92B433AA1B5}">
      <formula1>-9999999999</formula1>
      <formula2>9999999999</formula2>
    </dataValidation>
    <dataValidation type="list" imeMode="halfAlpha" allowBlank="1" showInputMessage="1" showErrorMessage="1" error="リストから選択してください" sqref="K202:L202" xr:uid="{044EE58F-0D2B-44D9-8382-BE5FC151D98F}">
      <formula1>"○,　"</formula1>
    </dataValidation>
    <dataValidation type="list" imeMode="halfAlpha" allowBlank="1" showInputMessage="1" showErrorMessage="1" error="リストから選択してください" sqref="M202" xr:uid="{01055B7E-9627-408A-A211-895DB0F72D9C}">
      <formula1>"一般,特定,　"</formula1>
    </dataValidation>
    <dataValidation type="date" imeMode="halfAlpha" allowBlank="1" showInputMessage="1" showErrorMessage="1" error="有効な日付を入力してください" sqref="N202:P202" xr:uid="{36B24477-7D7D-485F-B0D8-4AFB0FFAD2B2}">
      <formula1>92</formula1>
      <formula2>73415</formula2>
    </dataValidation>
    <dataValidation type="whole" imeMode="halfAlpha" allowBlank="1" showInputMessage="1" showErrorMessage="1" error="有効な数字を入力してください" sqref="Q202" xr:uid="{F1D1F693-8834-45BD-BFA8-D735EDC6EF48}">
      <formula1>-9999999999</formula1>
      <formula2>9999999999</formula2>
    </dataValidation>
    <dataValidation type="whole" imeMode="halfAlpha" allowBlank="1" showInputMessage="1" showErrorMessage="1" error="有効な数字を入力してください" sqref="R202" xr:uid="{FF5FBF8E-AA71-44CC-AA43-11B7C75CAED5}">
      <formula1>0</formula1>
      <formula2>9999999999</formula2>
    </dataValidation>
    <dataValidation type="whole" imeMode="halfAlpha" allowBlank="1" showInputMessage="1" showErrorMessage="1" error="有効な数字を入力してください" sqref="S202" xr:uid="{2466E414-E792-4720-A203-FB90AB29955F}">
      <formula1>0</formula1>
      <formula2>9999999999</formula2>
    </dataValidation>
    <dataValidation type="whole" imeMode="halfAlpha" allowBlank="1" showInputMessage="1" showErrorMessage="1" error="有効な数字を入力してください" sqref="T202" xr:uid="{97A83E2A-469A-4B98-9026-734B271077D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2" xr:uid="{BD5321AC-138B-493F-B7B9-9ABFF7E20CC3}">
      <formula1>-9999999999</formula1>
      <formula2>9999999999</formula2>
    </dataValidation>
    <dataValidation type="list" imeMode="halfAlpha" allowBlank="1" showInputMessage="1" showErrorMessage="1" error="リストから選択してください" sqref="K203:L203" xr:uid="{0560AFCC-F62F-4311-B452-DFA54C9C0AA4}">
      <formula1>"○,　"</formula1>
    </dataValidation>
    <dataValidation type="list" imeMode="halfAlpha" allowBlank="1" showInputMessage="1" showErrorMessage="1" error="リストから選択してください" sqref="M203" xr:uid="{F548FBEB-A5B5-4A4D-B538-0934CEB46601}">
      <formula1>"一般,特定,　"</formula1>
    </dataValidation>
    <dataValidation type="date" imeMode="halfAlpha" allowBlank="1" showInputMessage="1" showErrorMessage="1" error="有効な日付を入力してください" sqref="N203:P203" xr:uid="{10730607-23B7-44D1-B8EE-8C3F22CE357F}">
      <formula1>92</formula1>
      <formula2>73415</formula2>
    </dataValidation>
    <dataValidation type="whole" imeMode="halfAlpha" allowBlank="1" showInputMessage="1" showErrorMessage="1" error="有効な数字を入力してください" sqref="Q203" xr:uid="{45AA9E4C-BBD8-4BAB-8B90-896F5D70BAFB}">
      <formula1>-9999999999</formula1>
      <formula2>9999999999</formula2>
    </dataValidation>
    <dataValidation type="whole" imeMode="halfAlpha" allowBlank="1" showInputMessage="1" showErrorMessage="1" error="有効な数字を入力してください" sqref="R203" xr:uid="{653EECE3-CF16-4E7A-BEB6-5D8645F5474D}">
      <formula1>0</formula1>
      <formula2>9999999999</formula2>
    </dataValidation>
    <dataValidation type="whole" imeMode="halfAlpha" allowBlank="1" showInputMessage="1" showErrorMessage="1" error="有効な数字を入力してください" sqref="S203" xr:uid="{5D2892F6-60AC-4F1F-B986-205123F53F0E}">
      <formula1>0</formula1>
      <formula2>9999999999</formula2>
    </dataValidation>
    <dataValidation type="whole" imeMode="halfAlpha" allowBlank="1" showInputMessage="1" showErrorMessage="1" error="有効な数字を入力してください" sqref="T203" xr:uid="{E428F286-CF17-4381-953E-7F6A92DF713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3" xr:uid="{CEBB3EE7-D4F1-452B-A4FD-8C98124C66C6}">
      <formula1>-9999999999</formula1>
      <formula2>9999999999</formula2>
    </dataValidation>
    <dataValidation type="list" imeMode="halfAlpha" allowBlank="1" showInputMessage="1" showErrorMessage="1" error="リストから選択してください" sqref="K204:L204" xr:uid="{6AD2E2F4-DBF3-4BFA-B9C0-184E50640E3F}">
      <formula1>"○,　"</formula1>
    </dataValidation>
    <dataValidation type="list" imeMode="halfAlpha" allowBlank="1" showInputMessage="1" showErrorMessage="1" error="リストから選択してください" sqref="M204" xr:uid="{D71FAC7E-7BF3-4899-A323-8DF2D285F3C3}">
      <formula1>"一般,特定,　"</formula1>
    </dataValidation>
    <dataValidation type="date" imeMode="halfAlpha" allowBlank="1" showInputMessage="1" showErrorMessage="1" error="有効な日付を入力してください" sqref="N204:P204" xr:uid="{51B60022-38D6-41C1-AC58-6B39527F0D8A}">
      <formula1>92</formula1>
      <formula2>73415</formula2>
    </dataValidation>
    <dataValidation type="whole" imeMode="halfAlpha" allowBlank="1" showInputMessage="1" showErrorMessage="1" error="有効な数字を入力してください" sqref="Q204" xr:uid="{8154E4EA-6FEC-44D9-9B3C-4ABE6394F03D}">
      <formula1>-9999999999</formula1>
      <formula2>9999999999</formula2>
    </dataValidation>
    <dataValidation type="whole" imeMode="halfAlpha" allowBlank="1" showInputMessage="1" showErrorMessage="1" error="有効な数字を入力してください" sqref="R204" xr:uid="{20EF0D13-D137-4843-B72F-644E7E5FDFBF}">
      <formula1>0</formula1>
      <formula2>9999999999</formula2>
    </dataValidation>
    <dataValidation type="whole" imeMode="halfAlpha" allowBlank="1" showInputMessage="1" showErrorMessage="1" error="有効な数字を入力してください" sqref="S204" xr:uid="{C47ABF48-9054-4D62-B9DE-20F91B498CAB}">
      <formula1>0</formula1>
      <formula2>9999999999</formula2>
    </dataValidation>
    <dataValidation type="whole" imeMode="halfAlpha" allowBlank="1" showInputMessage="1" showErrorMessage="1" error="有効な数字を入力してください" sqref="T204" xr:uid="{EBAD5C8F-B13C-4D0C-858E-84E746B2BB9D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4" xr:uid="{A318D826-5764-4FC4-AD2E-724573CA8F3B}">
      <formula1>-9999999999</formula1>
      <formula2>9999999999</formula2>
    </dataValidation>
    <dataValidation type="list" imeMode="halfAlpha" allowBlank="1" showInputMessage="1" showErrorMessage="1" error="リストから選択してください" sqref="K205:L205" xr:uid="{3BAA0A84-2567-43C3-9271-21091F23AF04}">
      <formula1>"○,　"</formula1>
    </dataValidation>
    <dataValidation type="list" imeMode="halfAlpha" allowBlank="1" showInputMessage="1" showErrorMessage="1" error="リストから選択してください" sqref="M205" xr:uid="{C1786AA0-62BD-4560-9A40-E878F80E9A18}">
      <formula1>"一般,特定,　"</formula1>
    </dataValidation>
    <dataValidation type="date" imeMode="halfAlpha" allowBlank="1" showInputMessage="1" showErrorMessage="1" error="有効な日付を入力してください" sqref="N205:P205" xr:uid="{C981F55B-7403-47BB-B15A-C3A883F7E238}">
      <formula1>92</formula1>
      <formula2>73415</formula2>
    </dataValidation>
    <dataValidation type="whole" imeMode="halfAlpha" allowBlank="1" showInputMessage="1" showErrorMessage="1" error="有効な数字を入力してください" sqref="Q205" xr:uid="{F33C73B5-1E9E-45FF-BDC6-AAA9A0AF3043}">
      <formula1>-9999999999</formula1>
      <formula2>9999999999</formula2>
    </dataValidation>
    <dataValidation type="whole" imeMode="halfAlpha" allowBlank="1" showInputMessage="1" showErrorMessage="1" error="有効な数字を入力してください" sqref="R205" xr:uid="{DA8E1F15-FC53-47CA-BC21-8A7182651D76}">
      <formula1>0</formula1>
      <formula2>9999999999</formula2>
    </dataValidation>
    <dataValidation type="whole" imeMode="halfAlpha" allowBlank="1" showInputMessage="1" showErrorMessage="1" error="有効な数字を入力してください" sqref="S205" xr:uid="{8EA3F4C2-1175-43AE-BFD0-2627C635EE94}">
      <formula1>0</formula1>
      <formula2>9999999999</formula2>
    </dataValidation>
    <dataValidation type="whole" imeMode="halfAlpha" allowBlank="1" showInputMessage="1" showErrorMessage="1" error="有効な数字を入力してください" sqref="T205" xr:uid="{7F372914-F0D4-49CA-8364-612B042796B0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5" xr:uid="{87BB7B39-007F-47B6-B23E-4C98BF1B51E1}">
      <formula1>-9999999999</formula1>
      <formula2>9999999999</formula2>
    </dataValidation>
    <dataValidation type="list" imeMode="halfAlpha" allowBlank="1" showInputMessage="1" showErrorMessage="1" error="リストから選択してください" sqref="K206:L206" xr:uid="{37135DEC-1A11-4421-8590-ACD9CDE28DBB}">
      <formula1>"○,　"</formula1>
    </dataValidation>
    <dataValidation type="list" imeMode="halfAlpha" allowBlank="1" showInputMessage="1" showErrorMessage="1" error="リストから選択してください" sqref="M206" xr:uid="{833B6090-D51E-4866-8AF2-292A705B88E1}">
      <formula1>"一般,特定,　"</formula1>
    </dataValidation>
    <dataValidation type="date" imeMode="halfAlpha" allowBlank="1" showInputMessage="1" showErrorMessage="1" error="有効な日付を入力してください" sqref="N206:P206" xr:uid="{0E6904C1-D00E-483E-A28D-2539DC4FF3CC}">
      <formula1>92</formula1>
      <formula2>73415</formula2>
    </dataValidation>
    <dataValidation type="whole" imeMode="halfAlpha" allowBlank="1" showInputMessage="1" showErrorMessage="1" error="有効な数字を入力してください" sqref="Q206" xr:uid="{B33C853E-8257-43F7-A9FD-75AE734FE069}">
      <formula1>-9999999999</formula1>
      <formula2>9999999999</formula2>
    </dataValidation>
    <dataValidation type="whole" imeMode="halfAlpha" allowBlank="1" showInputMessage="1" showErrorMessage="1" error="有効な数字を入力してください" sqref="R206" xr:uid="{1CB7DB5C-4596-4182-98B3-489148C2E90C}">
      <formula1>0</formula1>
      <formula2>9999999999</formula2>
    </dataValidation>
    <dataValidation type="whole" imeMode="halfAlpha" allowBlank="1" showInputMessage="1" showErrorMessage="1" error="有効な数字を入力してください" sqref="S206" xr:uid="{B2CD820D-8A22-43BC-9C27-044AEEC38426}">
      <formula1>0</formula1>
      <formula2>9999999999</formula2>
    </dataValidation>
    <dataValidation type="whole" imeMode="halfAlpha" allowBlank="1" showInputMessage="1" showErrorMessage="1" error="有効な数字を入力してください" sqref="T206" xr:uid="{2609DF9A-CFA7-4C0C-AC43-B713431D9C7C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6" xr:uid="{6C065743-0408-4205-A074-4C5C0716A0C1}">
      <formula1>-9999999999</formula1>
      <formula2>9999999999</formula2>
    </dataValidation>
    <dataValidation type="list" imeMode="halfAlpha" allowBlank="1" showInputMessage="1" showErrorMessage="1" error="リストから選択してください" sqref="K207:L207" xr:uid="{8EE26AE7-07EC-4285-8701-E54A51F38784}">
      <formula1>"○,　"</formula1>
    </dataValidation>
    <dataValidation type="list" imeMode="halfAlpha" allowBlank="1" showInputMessage="1" showErrorMessage="1" error="リストから選択してください" sqref="M207" xr:uid="{AA84F5C5-AA50-4764-838B-3083DC4498D6}">
      <formula1>"一般,特定,　"</formula1>
    </dataValidation>
    <dataValidation type="date" imeMode="halfAlpha" allowBlank="1" showInputMessage="1" showErrorMessage="1" error="有効な日付を入力してください" sqref="N207:P207" xr:uid="{C3A548C3-9F20-47B6-88E5-5ECB29262577}">
      <formula1>92</formula1>
      <formula2>73415</formula2>
    </dataValidation>
    <dataValidation type="whole" imeMode="halfAlpha" allowBlank="1" showInputMessage="1" showErrorMessage="1" error="有効な数字を入力してください" sqref="Q207" xr:uid="{F2D1BA97-FB51-48B0-94E5-E37CF62BBF08}">
      <formula1>-9999999999</formula1>
      <formula2>9999999999</formula2>
    </dataValidation>
    <dataValidation type="whole" imeMode="halfAlpha" allowBlank="1" showInputMessage="1" showErrorMessage="1" error="有効な数字を入力してください" sqref="R207" xr:uid="{4844EEB0-5F47-43D3-A31B-B4E1124E2C8C}">
      <formula1>0</formula1>
      <formula2>9999999999</formula2>
    </dataValidation>
    <dataValidation type="whole" imeMode="halfAlpha" allowBlank="1" showInputMessage="1" showErrorMessage="1" error="有効な数字を入力してください" sqref="S207" xr:uid="{7696C3E5-406D-4F18-8B29-1BB35E7DC967}">
      <formula1>0</formula1>
      <formula2>9999999999</formula2>
    </dataValidation>
    <dataValidation type="whole" imeMode="halfAlpha" allowBlank="1" showInputMessage="1" showErrorMessage="1" error="有効な数字を入力してください" sqref="T207" xr:uid="{4C832D76-D76B-44E1-8632-3AFE817F14BB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7" xr:uid="{DF0FAAA5-E8A0-4752-A813-74A6A315EA68}">
      <formula1>-9999999999</formula1>
      <formula2>9999999999</formula2>
    </dataValidation>
    <dataValidation type="list" imeMode="halfAlpha" allowBlank="1" showInputMessage="1" showErrorMessage="1" error="リストから選択してください" sqref="K208:L208" xr:uid="{30B190C5-5FBD-4121-B7C6-E9C338BDD4C4}">
      <formula1>"○,　"</formula1>
    </dataValidation>
    <dataValidation type="list" imeMode="halfAlpha" allowBlank="1" showInputMessage="1" showErrorMessage="1" error="リストから選択してください" sqref="M208" xr:uid="{D5AE83A8-2CF6-4D98-9B4F-DF319B18AF8C}">
      <formula1>"一般,特定,　"</formula1>
    </dataValidation>
    <dataValidation type="date" imeMode="halfAlpha" allowBlank="1" showInputMessage="1" showErrorMessage="1" error="有効な日付を入力してください" sqref="N208:P208" xr:uid="{50116826-3DDB-4EF3-ADA2-D2A43FAFB119}">
      <formula1>92</formula1>
      <formula2>73415</formula2>
    </dataValidation>
    <dataValidation type="whole" imeMode="halfAlpha" allowBlank="1" showInputMessage="1" showErrorMessage="1" error="有効な数字を入力してください" sqref="Q208" xr:uid="{A80C6F03-7380-4BF8-9268-8659E83DEBD6}">
      <formula1>-9999999999</formula1>
      <formula2>9999999999</formula2>
    </dataValidation>
    <dataValidation type="whole" imeMode="halfAlpha" allowBlank="1" showInputMessage="1" showErrorMessage="1" error="有効な数字を入力してください" sqref="R208" xr:uid="{BAAF6B1D-2E98-437B-A82F-688F34F1EB28}">
      <formula1>0</formula1>
      <formula2>9999999999</formula2>
    </dataValidation>
    <dataValidation type="whole" imeMode="halfAlpha" allowBlank="1" showInputMessage="1" showErrorMessage="1" error="有効な数字を入力してください" sqref="S208" xr:uid="{1179F135-1152-4734-BAEB-8240D1FFE450}">
      <formula1>0</formula1>
      <formula2>9999999999</formula2>
    </dataValidation>
    <dataValidation type="whole" imeMode="halfAlpha" allowBlank="1" showInputMessage="1" showErrorMessage="1" error="有効な数字を入力してください" sqref="T208" xr:uid="{B2BA3519-A62B-42B6-8B98-9304F2BAC199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8" xr:uid="{A234A8CF-25C3-4307-91B8-70DA4BB50F68}">
      <formula1>-9999999999</formula1>
      <formula2>9999999999</formula2>
    </dataValidation>
    <dataValidation type="list" imeMode="halfAlpha" allowBlank="1" showInputMessage="1" showErrorMessage="1" error="リストから選択してください" sqref="K209:L209" xr:uid="{715C0AE3-F3EB-4385-BD06-1842060F0431}">
      <formula1>"○,　"</formula1>
    </dataValidation>
    <dataValidation type="list" imeMode="halfAlpha" allowBlank="1" showInputMessage="1" showErrorMessage="1" error="リストから選択してください" sqref="M209" xr:uid="{6E0597C9-B6B8-49C7-B343-A528EBA0BA99}">
      <formula1>"一般,特定,　"</formula1>
    </dataValidation>
    <dataValidation type="date" imeMode="halfAlpha" allowBlank="1" showInputMessage="1" showErrorMessage="1" error="有効な日付を入力してください" sqref="N209:P209" xr:uid="{341EB5FE-6BA4-4585-8C63-D29C7C647B4E}">
      <formula1>92</formula1>
      <formula2>73415</formula2>
    </dataValidation>
    <dataValidation type="whole" imeMode="halfAlpha" allowBlank="1" showInputMessage="1" showErrorMessage="1" error="有効な数字を入力してください" sqref="Q209" xr:uid="{1B3CC66A-B4D4-489A-B207-D0580052AD23}">
      <formula1>-9999999999</formula1>
      <formula2>9999999999</formula2>
    </dataValidation>
    <dataValidation type="whole" imeMode="halfAlpha" allowBlank="1" showInputMessage="1" showErrorMessage="1" error="有効な数字を入力してください" sqref="R209" xr:uid="{0AC24A3F-276E-4A4A-A5B5-B9C34E3BCACB}">
      <formula1>0</formula1>
      <formula2>9999999999</formula2>
    </dataValidation>
    <dataValidation type="whole" imeMode="halfAlpha" allowBlank="1" showInputMessage="1" showErrorMessage="1" error="有効な数字を入力してください" sqref="S209" xr:uid="{B93B9FD1-30AF-46BA-929E-8C8C8681CFA3}">
      <formula1>0</formula1>
      <formula2>9999999999</formula2>
    </dataValidation>
    <dataValidation type="whole" imeMode="halfAlpha" allowBlank="1" showInputMessage="1" showErrorMessage="1" error="有効な数字を入力してください" sqref="T209" xr:uid="{459D7F09-1687-4332-95BB-66D12498BC7E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09" xr:uid="{1EFE3237-8CED-48EC-BCDF-5648629A64F8}">
      <formula1>-9999999999</formula1>
      <formula2>9999999999</formula2>
    </dataValidation>
    <dataValidation type="list" imeMode="halfAlpha" allowBlank="1" showInputMessage="1" showErrorMessage="1" error="リストから選択してください" sqref="K210:L210" xr:uid="{17097395-4DE7-44DD-A81F-E316E310AECE}">
      <formula1>"○,　"</formula1>
    </dataValidation>
    <dataValidation type="list" imeMode="halfAlpha" allowBlank="1" showInputMessage="1" showErrorMessage="1" error="リストから選択してください" sqref="M210" xr:uid="{42AE156F-A0F5-4E37-8AAC-1690AC83713D}">
      <formula1>"一般,特定,　"</formula1>
    </dataValidation>
    <dataValidation type="date" imeMode="halfAlpha" allowBlank="1" showInputMessage="1" showErrorMessage="1" error="有効な日付を入力してください" sqref="N210:P210" xr:uid="{B11426FB-FAFE-49FA-8BAE-DD5FF0BBFD76}">
      <formula1>92</formula1>
      <formula2>73415</formula2>
    </dataValidation>
    <dataValidation type="whole" imeMode="halfAlpha" allowBlank="1" showInputMessage="1" showErrorMessage="1" error="有効な数字を入力してください" sqref="Q210" xr:uid="{6E9EE3C0-0E95-42DE-8A7D-870E9A7B9FCA}">
      <formula1>-9999999999</formula1>
      <formula2>9999999999</formula2>
    </dataValidation>
    <dataValidation type="whole" imeMode="halfAlpha" allowBlank="1" showInputMessage="1" showErrorMessage="1" error="有効な数字を入力してください" sqref="R210" xr:uid="{299D8356-A716-40F1-B39B-A11B4999DC1A}">
      <formula1>0</formula1>
      <formula2>9999999999</formula2>
    </dataValidation>
    <dataValidation type="whole" imeMode="halfAlpha" allowBlank="1" showInputMessage="1" showErrorMessage="1" error="有効な数字を入力してください" sqref="S210" xr:uid="{02D3ABBD-BCD2-4E1F-A896-3357F45464E2}">
      <formula1>0</formula1>
      <formula2>9999999999</formula2>
    </dataValidation>
    <dataValidation type="whole" imeMode="halfAlpha" allowBlank="1" showInputMessage="1" showErrorMessage="1" error="有効な数字を入力してください" sqref="T210" xr:uid="{003055B3-DFA4-4785-BE86-A75B9A911499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10" xr:uid="{71737B78-81F1-44BB-B8D0-39A69D8D46A9}">
      <formula1>-9999999999</formula1>
      <formula2>9999999999</formula2>
    </dataValidation>
    <dataValidation type="list" imeMode="halfAlpha" allowBlank="1" showInputMessage="1" showErrorMessage="1" error="リストから選択してください" sqref="K211:L211" xr:uid="{BFBAF8F6-8447-4AF3-B7A2-652AB35B7D92}">
      <formula1>"○,　"</formula1>
    </dataValidation>
    <dataValidation type="list" imeMode="halfAlpha" allowBlank="1" showInputMessage="1" showErrorMessage="1" error="リストから選択してください" sqref="M211" xr:uid="{AB50F34B-89BA-45D2-BECF-9EDE59C21F5B}">
      <formula1>"一般,特定,　"</formula1>
    </dataValidation>
    <dataValidation type="date" imeMode="halfAlpha" allowBlank="1" showInputMessage="1" showErrorMessage="1" error="有効な日付を入力してください" sqref="N211:P211" xr:uid="{D3CFBA69-3302-4A52-AB9A-86CB19720E81}">
      <formula1>92</formula1>
      <formula2>73415</formula2>
    </dataValidation>
    <dataValidation type="whole" imeMode="halfAlpha" allowBlank="1" showInputMessage="1" showErrorMessage="1" error="有効な数字を入力してください" sqref="Q211" xr:uid="{847E238F-D54F-4ACD-BB41-58B8ACA1A638}">
      <formula1>-9999999999</formula1>
      <formula2>9999999999</formula2>
    </dataValidation>
    <dataValidation type="whole" imeMode="halfAlpha" allowBlank="1" showInputMessage="1" showErrorMessage="1" error="有効な数字を入力してください" sqref="R211" xr:uid="{173B459D-621E-423A-BB8A-CF020603BB62}">
      <formula1>0</formula1>
      <formula2>9999999999</formula2>
    </dataValidation>
    <dataValidation type="whole" imeMode="halfAlpha" allowBlank="1" showInputMessage="1" showErrorMessage="1" error="有効な数字を入力してください" sqref="S211" xr:uid="{B8584F00-B2A9-4A9C-A70B-CA159A8688CB}">
      <formula1>0</formula1>
      <formula2>9999999999</formula2>
    </dataValidation>
    <dataValidation type="whole" imeMode="halfAlpha" allowBlank="1" showInputMessage="1" showErrorMessage="1" error="有効な数字を入力してください" sqref="T211" xr:uid="{60DBE9F1-D2DB-48E1-984B-548AC2B4B0D9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11" xr:uid="{B517A8A6-5004-4CE6-A13D-D74F40A7672E}">
      <formula1>-9999999999</formula1>
      <formula2>9999999999</formula2>
    </dataValidation>
    <dataValidation type="list" imeMode="halfAlpha" allowBlank="1" showInputMessage="1" showErrorMessage="1" error="リストから選択してください" sqref="K212:L212" xr:uid="{8AF1432B-0202-4547-BC81-77B95A3B0683}">
      <formula1>"○,　"</formula1>
    </dataValidation>
    <dataValidation type="list" imeMode="halfAlpha" allowBlank="1" showInputMessage="1" showErrorMessage="1" error="リストから選択してください" sqref="M212" xr:uid="{04D4B49E-04C0-4A1E-B5A0-0775945DC388}">
      <formula1>"一般,特定,　"</formula1>
    </dataValidation>
    <dataValidation type="date" imeMode="halfAlpha" allowBlank="1" showInputMessage="1" showErrorMessage="1" error="有効な日付を入力してください" sqref="N212:P212" xr:uid="{5B1D4784-E487-4D08-A073-7BE6849F46D0}">
      <formula1>92</formula1>
      <formula2>73415</formula2>
    </dataValidation>
    <dataValidation type="whole" imeMode="halfAlpha" allowBlank="1" showInputMessage="1" showErrorMessage="1" error="有効な数字を入力してください" sqref="Q212" xr:uid="{6BE30BE0-CE3B-472F-96BF-FE83AF9E0F4A}">
      <formula1>-9999999999</formula1>
      <formula2>9999999999</formula2>
    </dataValidation>
    <dataValidation type="whole" imeMode="halfAlpha" allowBlank="1" showInputMessage="1" showErrorMessage="1" error="有効な数字を入力してください" sqref="R212" xr:uid="{F3D6DF0C-CF31-4946-A67F-826AF4FC6E95}">
      <formula1>0</formula1>
      <formula2>9999999999</formula2>
    </dataValidation>
    <dataValidation type="whole" imeMode="halfAlpha" allowBlank="1" showInputMessage="1" showErrorMessage="1" error="有効な数字を入力してください" sqref="S212" xr:uid="{5171525C-351C-46E7-9E0F-88878CBF33C5}">
      <formula1>0</formula1>
      <formula2>9999999999</formula2>
    </dataValidation>
    <dataValidation type="whole" imeMode="halfAlpha" allowBlank="1" showInputMessage="1" showErrorMessage="1" error="有効な数字を入力してください" sqref="T212" xr:uid="{123C167D-AFBF-4DC3-81C4-580AA69A788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12" xr:uid="{7172FFA8-0686-4540-8A75-C76DF1EA6E7F}">
      <formula1>-9999999999</formula1>
      <formula2>9999999999</formula2>
    </dataValidation>
    <dataValidation type="list" imeMode="halfAlpha" allowBlank="1" showInputMessage="1" showErrorMessage="1" error="リストから選択してください" sqref="K213:L213" xr:uid="{8E3CD1DF-6CC8-43DB-86FE-E71BE38193F8}">
      <formula1>"○,　"</formula1>
    </dataValidation>
    <dataValidation type="list" imeMode="halfAlpha" allowBlank="1" showInputMessage="1" showErrorMessage="1" error="リストから選択してください" sqref="M213" xr:uid="{C198F021-E9F0-4239-9903-C2872CBFB84D}">
      <formula1>"一般,特定,　"</formula1>
    </dataValidation>
    <dataValidation type="date" imeMode="halfAlpha" allowBlank="1" showInputMessage="1" showErrorMessage="1" error="有効な日付を入力してください" sqref="N213:P213" xr:uid="{560F94D1-6D5A-4CBC-A8A0-64D65FAF1051}">
      <formula1>92</formula1>
      <formula2>73415</formula2>
    </dataValidation>
    <dataValidation type="whole" imeMode="halfAlpha" allowBlank="1" showInputMessage="1" showErrorMessage="1" error="有効な数字を入力してください" sqref="Q213" xr:uid="{B52BE556-8D5D-45B3-AE3D-522AC11C3F60}">
      <formula1>-9999999999</formula1>
      <formula2>9999999999</formula2>
    </dataValidation>
    <dataValidation type="whole" imeMode="halfAlpha" allowBlank="1" showInputMessage="1" showErrorMessage="1" error="有効な数字を入力してください" sqref="R213" xr:uid="{F90DE8D5-3BA8-499E-AB63-7D691FFDFD5B}">
      <formula1>0</formula1>
      <formula2>9999999999</formula2>
    </dataValidation>
    <dataValidation type="whole" imeMode="halfAlpha" allowBlank="1" showInputMessage="1" showErrorMessage="1" error="有効な数字を入力してください" sqref="S213" xr:uid="{7EA95821-27AF-4D13-8B92-EBEBE9D6F2B4}">
      <formula1>0</formula1>
      <formula2>9999999999</formula2>
    </dataValidation>
    <dataValidation type="whole" imeMode="halfAlpha" allowBlank="1" showInputMessage="1" showErrorMessage="1" error="有効な数字を入力してください" sqref="T213" xr:uid="{A790A6F2-1081-467C-B692-258CFE65C451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13" xr:uid="{063C4FA5-B1C1-4555-B5A3-34C338E485DF}">
      <formula1>-9999999999</formula1>
      <formula2>9999999999</formula2>
    </dataValidation>
    <dataValidation type="list" imeMode="halfAlpha" allowBlank="1" showInputMessage="1" showErrorMessage="1" error="リストから選択してください" sqref="K214:L214" xr:uid="{2C516033-B7C5-4917-B347-A9AD01AB8931}">
      <formula1>"○,　"</formula1>
    </dataValidation>
    <dataValidation type="list" imeMode="halfAlpha" allowBlank="1" showInputMessage="1" showErrorMessage="1" error="リストから選択してください" sqref="M214" xr:uid="{40F7B7AA-20EC-45B2-A8AB-0A0467054179}">
      <formula1>"一般,特定,　"</formula1>
    </dataValidation>
    <dataValidation type="date" imeMode="halfAlpha" allowBlank="1" showInputMessage="1" showErrorMessage="1" error="有効な日付を入力してください" sqref="N214:P214" xr:uid="{844208C6-8B8E-4575-A80A-E059BC175641}">
      <formula1>92</formula1>
      <formula2>73415</formula2>
    </dataValidation>
    <dataValidation type="whole" imeMode="halfAlpha" allowBlank="1" showInputMessage="1" showErrorMessage="1" error="有効な数字を入力してください" sqref="Q214" xr:uid="{720348CA-F937-4CD1-9FA0-18294F185366}">
      <formula1>-9999999999</formula1>
      <formula2>9999999999</formula2>
    </dataValidation>
    <dataValidation type="whole" imeMode="halfAlpha" allowBlank="1" showInputMessage="1" showErrorMessage="1" error="有効な数字を入力してください" sqref="R214" xr:uid="{527636B7-7857-4C4B-9D9C-1B46AE9E83AE}">
      <formula1>0</formula1>
      <formula2>9999999999</formula2>
    </dataValidation>
    <dataValidation type="whole" imeMode="halfAlpha" allowBlank="1" showInputMessage="1" showErrorMessage="1" error="有効な数字を入力してください" sqref="S214" xr:uid="{37B6ECB3-8F7D-4D2A-94FF-FEE3EFB82A62}">
      <formula1>0</formula1>
      <formula2>9999999999</formula2>
    </dataValidation>
    <dataValidation type="whole" imeMode="halfAlpha" allowBlank="1" showInputMessage="1" showErrorMessage="1" error="有効な数字を入力してください" sqref="T214" xr:uid="{19DC6844-FCA6-40F1-850E-6A0BC1B0EBF3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14" xr:uid="{9C7786AE-7707-4CF6-8E2F-194ADC249DAE}">
      <formula1>-9999999999</formula1>
      <formula2>9999999999</formula2>
    </dataValidation>
    <dataValidation type="list" imeMode="halfAlpha" allowBlank="1" showInputMessage="1" showErrorMessage="1" error="リストから選択してください" sqref="K215:L215" xr:uid="{CCD87361-92F4-444D-80C9-1FF5BE5FCF76}">
      <formula1>"○,　"</formula1>
    </dataValidation>
    <dataValidation type="list" imeMode="halfAlpha" allowBlank="1" showInputMessage="1" showErrorMessage="1" error="リストから選択してください" sqref="M215" xr:uid="{E43AC2E6-30B8-4359-9611-5200888F051D}">
      <formula1>"一般,特定,　"</formula1>
    </dataValidation>
    <dataValidation type="date" imeMode="halfAlpha" allowBlank="1" showInputMessage="1" showErrorMessage="1" error="有効な日付を入力してください" sqref="N215:P215" xr:uid="{D64A9129-7A33-4D0A-A630-7C91E417F3F0}">
      <formula1>92</formula1>
      <formula2>73415</formula2>
    </dataValidation>
    <dataValidation type="whole" imeMode="halfAlpha" allowBlank="1" showInputMessage="1" showErrorMessage="1" error="有効な数字を入力してください" sqref="Q215" xr:uid="{1ECB0947-4C4C-4D5D-BDF1-A64C497D3D93}">
      <formula1>-9999999999</formula1>
      <formula2>9999999999</formula2>
    </dataValidation>
    <dataValidation type="whole" imeMode="halfAlpha" allowBlank="1" showInputMessage="1" showErrorMessage="1" error="有効な数字を入力してください" sqref="R215" xr:uid="{B32DCDD5-1373-429C-B993-99AEF6A7B9F8}">
      <formula1>0</formula1>
      <formula2>9999999999</formula2>
    </dataValidation>
    <dataValidation type="whole" imeMode="halfAlpha" allowBlank="1" showInputMessage="1" showErrorMessage="1" error="有効な数字を入力してください" sqref="S215" xr:uid="{A8BC39EB-12B2-486A-BAF1-C9945186D332}">
      <formula1>0</formula1>
      <formula2>9999999999</formula2>
    </dataValidation>
    <dataValidation type="whole" imeMode="halfAlpha" allowBlank="1" showInputMessage="1" showErrorMessage="1" error="有効な数字を入力してください" sqref="T215" xr:uid="{49D3C63E-CD34-460D-8758-E3E6032C19C4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U215" xr:uid="{8E96A3A4-77A3-4AAD-A033-6F290F1E4E35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D2AD4-464F-4B98-84BD-B7D3688301E1}">
  <sheetPr codeName="Sheet1"/>
  <dimension ref="A1:BQ111"/>
  <sheetViews>
    <sheetView showGridLines="0" zoomScaleNormal="100" workbookViewId="0">
      <pane xSplit="4" ySplit="10" topLeftCell="E11" activePane="bottomRight" state="frozen"/>
      <selection activeCell="B1" sqref="B1"/>
      <selection pane="topRight" activeCell="E1" sqref="E1"/>
      <selection pane="bottomLeft" activeCell="B1" sqref="B1"/>
      <selection pane="bottomRight" activeCell="B1" sqref="B1"/>
    </sheetView>
  </sheetViews>
  <sheetFormatPr defaultColWidth="9" defaultRowHeight="13.5" x14ac:dyDescent="0.15"/>
  <cols>
    <col min="1" max="1" width="6" style="118" hidden="1" customWidth="1"/>
    <col min="2" max="3" width="3.75" style="93" customWidth="1"/>
    <col min="4" max="4" width="12.5" style="93" customWidth="1"/>
    <col min="5" max="5" width="10.75" style="93" customWidth="1"/>
    <col min="6" max="6" width="14.5" style="93" customWidth="1"/>
    <col min="7" max="7" width="10.75" style="93" hidden="1" customWidth="1"/>
    <col min="8" max="36" width="3.125" style="93" customWidth="1"/>
    <col min="37" max="37" width="4.875" style="93" customWidth="1"/>
    <col min="38" max="38" width="10.75" style="93" customWidth="1"/>
    <col min="39" max="39" width="16.625" style="93" customWidth="1"/>
    <col min="40" max="40" width="4.875" style="93" customWidth="1"/>
    <col min="41" max="41" width="10.75" style="93" customWidth="1"/>
    <col min="42" max="42" width="16.625" style="93" customWidth="1"/>
    <col min="43" max="43" width="4.875" style="93" customWidth="1"/>
    <col min="44" max="44" width="10.75" style="93" customWidth="1"/>
    <col min="45" max="45" width="16.625" style="93" customWidth="1"/>
    <col min="46" max="46" width="4.875" style="93" customWidth="1"/>
    <col min="47" max="47" width="10.75" style="93" customWidth="1"/>
    <col min="48" max="48" width="16.625" style="93" customWidth="1"/>
    <col min="49" max="49" width="4.875" style="93" customWidth="1"/>
    <col min="50" max="50" width="10.75" style="93" customWidth="1"/>
    <col min="51" max="51" width="16.625" style="93" customWidth="1"/>
    <col min="52" max="52" width="4.875" style="93" customWidth="1"/>
    <col min="53" max="53" width="10.75" style="93" customWidth="1"/>
    <col min="54" max="54" width="16.625" style="93" customWidth="1"/>
    <col min="55" max="55" width="4.875" style="93" customWidth="1"/>
    <col min="56" max="56" width="10.75" style="93" customWidth="1"/>
    <col min="57" max="57" width="16.625" style="93" customWidth="1"/>
    <col min="58" max="58" width="4.875" style="93" customWidth="1"/>
    <col min="59" max="59" width="10.75" style="93" customWidth="1"/>
    <col min="60" max="60" width="16.625" style="93" customWidth="1"/>
    <col min="61" max="61" width="4.875" style="93" customWidth="1"/>
    <col min="62" max="62" width="10.75" style="93" customWidth="1"/>
    <col min="63" max="63" width="16.625" style="93" customWidth="1"/>
    <col min="64" max="64" width="4.875" style="93" customWidth="1"/>
    <col min="65" max="65" width="10.75" style="93" customWidth="1"/>
    <col min="66" max="66" width="16.625" style="93" customWidth="1"/>
    <col min="67" max="67" width="39" style="93" customWidth="1"/>
    <col min="68" max="68" width="9" style="93"/>
    <col min="69" max="69" width="9" style="93" hidden="1" customWidth="1"/>
    <col min="70" max="16384" width="9" style="93"/>
  </cols>
  <sheetData>
    <row r="1" spans="1:69" ht="30" customHeight="1" x14ac:dyDescent="0.15">
      <c r="A1" s="268" t="s">
        <v>235</v>
      </c>
      <c r="C1" s="211" t="s">
        <v>119</v>
      </c>
      <c r="BO1" s="269" t="s">
        <v>247</v>
      </c>
      <c r="BP1" s="212"/>
      <c r="BQ1" s="212"/>
    </row>
    <row r="2" spans="1:69" ht="3.75" hidden="1" customHeight="1" x14ac:dyDescent="0.15">
      <c r="A2" s="268" t="s">
        <v>236</v>
      </c>
      <c r="C2" s="211"/>
      <c r="AF2" s="213"/>
      <c r="AG2" s="213"/>
      <c r="AH2" s="213"/>
      <c r="AI2" s="213"/>
      <c r="AJ2" s="213"/>
    </row>
    <row r="3" spans="1:69" ht="30" customHeight="1" x14ac:dyDescent="0.15">
      <c r="A3" s="268" t="s">
        <v>246</v>
      </c>
      <c r="C3" s="214" t="s">
        <v>237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</row>
    <row r="4" spans="1:69" ht="15.75" customHeight="1" x14ac:dyDescent="0.15">
      <c r="C4" s="67" t="s">
        <v>238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</row>
    <row r="5" spans="1:69" ht="15.75" hidden="1" customHeight="1" x14ac:dyDescent="0.15"/>
    <row r="6" spans="1:69" ht="15.75" customHeight="1" x14ac:dyDescent="0.15"/>
    <row r="7" spans="1:69" ht="15.75" customHeight="1" x14ac:dyDescent="0.15">
      <c r="F7" s="215"/>
      <c r="G7" s="215"/>
      <c r="H7" s="106" t="s">
        <v>120</v>
      </c>
      <c r="BO7" s="216"/>
    </row>
    <row r="8" spans="1:69" ht="19.899999999999999" customHeight="1" x14ac:dyDescent="0.15">
      <c r="C8" s="217"/>
      <c r="D8" s="218" t="s">
        <v>121</v>
      </c>
      <c r="E8" s="218" t="s">
        <v>122</v>
      </c>
      <c r="F8" s="218" t="s">
        <v>123</v>
      </c>
      <c r="G8" s="219" t="s">
        <v>228</v>
      </c>
      <c r="H8" s="220" t="s">
        <v>124</v>
      </c>
      <c r="I8" s="221" t="s">
        <v>125</v>
      </c>
      <c r="J8" s="221" t="s">
        <v>126</v>
      </c>
      <c r="K8" s="221" t="s">
        <v>127</v>
      </c>
      <c r="L8" s="221" t="s">
        <v>128</v>
      </c>
      <c r="M8" s="221" t="s">
        <v>129</v>
      </c>
      <c r="N8" s="221" t="s">
        <v>130</v>
      </c>
      <c r="O8" s="221" t="s">
        <v>131</v>
      </c>
      <c r="P8" s="221" t="s">
        <v>132</v>
      </c>
      <c r="Q8" s="221" t="s">
        <v>133</v>
      </c>
      <c r="R8" s="221" t="s">
        <v>134</v>
      </c>
      <c r="S8" s="221" t="s">
        <v>135</v>
      </c>
      <c r="T8" s="221" t="s">
        <v>136</v>
      </c>
      <c r="U8" s="222" t="s">
        <v>137</v>
      </c>
      <c r="V8" s="221" t="s">
        <v>138</v>
      </c>
      <c r="W8" s="221" t="s">
        <v>139</v>
      </c>
      <c r="X8" s="221" t="s">
        <v>140</v>
      </c>
      <c r="Y8" s="221" t="s">
        <v>141</v>
      </c>
      <c r="Z8" s="221" t="s">
        <v>142</v>
      </c>
      <c r="AA8" s="221" t="s">
        <v>143</v>
      </c>
      <c r="AB8" s="221" t="s">
        <v>144</v>
      </c>
      <c r="AC8" s="221" t="s">
        <v>145</v>
      </c>
      <c r="AD8" s="221" t="s">
        <v>146</v>
      </c>
      <c r="AE8" s="221" t="s">
        <v>147</v>
      </c>
      <c r="AF8" s="221" t="s">
        <v>148</v>
      </c>
      <c r="AG8" s="221" t="s">
        <v>149</v>
      </c>
      <c r="AH8" s="221" t="s">
        <v>150</v>
      </c>
      <c r="AI8" s="221" t="s">
        <v>151</v>
      </c>
      <c r="AJ8" s="223" t="s">
        <v>152</v>
      </c>
      <c r="AK8" s="224" t="s">
        <v>153</v>
      </c>
      <c r="AL8" s="225"/>
      <c r="AM8" s="226"/>
      <c r="AN8" s="224" t="s">
        <v>154</v>
      </c>
      <c r="AO8" s="225"/>
      <c r="AP8" s="226"/>
      <c r="AQ8" s="224" t="s">
        <v>155</v>
      </c>
      <c r="AR8" s="225"/>
      <c r="AS8" s="226"/>
      <c r="AT8" s="224" t="s">
        <v>156</v>
      </c>
      <c r="AU8" s="225"/>
      <c r="AV8" s="226"/>
      <c r="AW8" s="224" t="s">
        <v>157</v>
      </c>
      <c r="AX8" s="225"/>
      <c r="AY8" s="226"/>
      <c r="AZ8" s="224" t="s">
        <v>158</v>
      </c>
      <c r="BA8" s="225"/>
      <c r="BB8" s="226"/>
      <c r="BC8" s="224" t="s">
        <v>159</v>
      </c>
      <c r="BD8" s="225"/>
      <c r="BE8" s="226"/>
      <c r="BF8" s="224" t="s">
        <v>160</v>
      </c>
      <c r="BG8" s="225"/>
      <c r="BH8" s="226"/>
      <c r="BI8" s="224" t="s">
        <v>161</v>
      </c>
      <c r="BJ8" s="225"/>
      <c r="BK8" s="226"/>
      <c r="BL8" s="224" t="s">
        <v>162</v>
      </c>
      <c r="BM8" s="225"/>
      <c r="BN8" s="226"/>
      <c r="BO8" s="218" t="s">
        <v>163</v>
      </c>
    </row>
    <row r="9" spans="1:69" ht="30" customHeight="1" x14ac:dyDescent="0.15">
      <c r="C9" s="227"/>
      <c r="D9" s="228"/>
      <c r="E9" s="228"/>
      <c r="F9" s="228"/>
      <c r="G9" s="229"/>
      <c r="H9" s="230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2"/>
      <c r="V9" s="231"/>
      <c r="W9" s="231"/>
      <c r="X9" s="231"/>
      <c r="Y9" s="231"/>
      <c r="Z9" s="231"/>
      <c r="AA9" s="231"/>
      <c r="AB9" s="231"/>
      <c r="AC9" s="231"/>
      <c r="AD9" s="231"/>
      <c r="AE9" s="231"/>
      <c r="AF9" s="231"/>
      <c r="AG9" s="231"/>
      <c r="AH9" s="231"/>
      <c r="AI9" s="231"/>
      <c r="AJ9" s="233"/>
      <c r="AK9" s="234" t="s">
        <v>164</v>
      </c>
      <c r="AL9" s="235" t="s">
        <v>165</v>
      </c>
      <c r="AM9" s="236" t="s">
        <v>168</v>
      </c>
      <c r="AN9" s="237" t="s">
        <v>164</v>
      </c>
      <c r="AO9" s="238" t="s">
        <v>165</v>
      </c>
      <c r="AP9" s="239" t="s">
        <v>168</v>
      </c>
      <c r="AQ9" s="237" t="s">
        <v>164</v>
      </c>
      <c r="AR9" s="238" t="s">
        <v>165</v>
      </c>
      <c r="AS9" s="239" t="s">
        <v>168</v>
      </c>
      <c r="AT9" s="237" t="s">
        <v>164</v>
      </c>
      <c r="AU9" s="238" t="s">
        <v>165</v>
      </c>
      <c r="AV9" s="239" t="s">
        <v>168</v>
      </c>
      <c r="AW9" s="234" t="s">
        <v>164</v>
      </c>
      <c r="AX9" s="238" t="s">
        <v>165</v>
      </c>
      <c r="AY9" s="239" t="s">
        <v>168</v>
      </c>
      <c r="AZ9" s="237" t="s">
        <v>164</v>
      </c>
      <c r="BA9" s="240" t="s">
        <v>165</v>
      </c>
      <c r="BB9" s="236" t="s">
        <v>168</v>
      </c>
      <c r="BC9" s="237" t="s">
        <v>164</v>
      </c>
      <c r="BD9" s="238" t="s">
        <v>165</v>
      </c>
      <c r="BE9" s="239" t="s">
        <v>168</v>
      </c>
      <c r="BF9" s="237" t="s">
        <v>164</v>
      </c>
      <c r="BG9" s="240" t="s">
        <v>165</v>
      </c>
      <c r="BH9" s="236" t="s">
        <v>168</v>
      </c>
      <c r="BI9" s="237" t="s">
        <v>164</v>
      </c>
      <c r="BJ9" s="240" t="s">
        <v>165</v>
      </c>
      <c r="BK9" s="236" t="s">
        <v>168</v>
      </c>
      <c r="BL9" s="241" t="s">
        <v>164</v>
      </c>
      <c r="BM9" s="235" t="s">
        <v>165</v>
      </c>
      <c r="BN9" s="236" t="s">
        <v>168</v>
      </c>
      <c r="BO9" s="228"/>
    </row>
    <row r="10" spans="1:69" ht="18" customHeight="1" x14ac:dyDescent="0.15">
      <c r="B10" s="94" t="s">
        <v>166</v>
      </c>
      <c r="C10" s="242"/>
      <c r="D10" s="243" t="s">
        <v>241</v>
      </c>
      <c r="E10" s="244">
        <v>24025</v>
      </c>
      <c r="F10" s="245" t="s">
        <v>167</v>
      </c>
      <c r="G10" s="246" t="s">
        <v>229</v>
      </c>
      <c r="H10" s="247">
        <v>4</v>
      </c>
      <c r="I10" s="248"/>
      <c r="J10" s="248"/>
      <c r="K10" s="248"/>
      <c r="L10" s="248">
        <v>4</v>
      </c>
      <c r="M10" s="248">
        <v>2</v>
      </c>
      <c r="N10" s="248"/>
      <c r="O10" s="248"/>
      <c r="P10" s="248"/>
      <c r="Q10" s="248"/>
      <c r="R10" s="248">
        <v>2</v>
      </c>
      <c r="S10" s="248"/>
      <c r="T10" s="248">
        <v>4</v>
      </c>
      <c r="U10" s="248">
        <v>4</v>
      </c>
      <c r="V10" s="248"/>
      <c r="W10" s="248"/>
      <c r="X10" s="248">
        <v>2</v>
      </c>
      <c r="Y10" s="248"/>
      <c r="Z10" s="248"/>
      <c r="AA10" s="248"/>
      <c r="AB10" s="248"/>
      <c r="AC10" s="248"/>
      <c r="AD10" s="248"/>
      <c r="AE10" s="248"/>
      <c r="AF10" s="248"/>
      <c r="AG10" s="248">
        <v>4</v>
      </c>
      <c r="AH10" s="248"/>
      <c r="AI10" s="248"/>
      <c r="AJ10" s="249">
        <v>2</v>
      </c>
      <c r="AK10" s="250" t="s">
        <v>242</v>
      </c>
      <c r="AL10" s="251">
        <v>33219</v>
      </c>
      <c r="AM10" s="252" t="s">
        <v>243</v>
      </c>
      <c r="AN10" s="253"/>
      <c r="AO10" s="254"/>
      <c r="AP10" s="255"/>
      <c r="AQ10" s="253"/>
      <c r="AR10" s="254"/>
      <c r="AS10" s="252"/>
      <c r="AT10" s="250"/>
      <c r="AU10" s="254"/>
      <c r="AV10" s="255"/>
      <c r="AW10" s="253"/>
      <c r="AX10" s="254"/>
      <c r="AY10" s="255"/>
      <c r="AZ10" s="253"/>
      <c r="BA10" s="254"/>
      <c r="BB10" s="256"/>
      <c r="BC10" s="250"/>
      <c r="BD10" s="254"/>
      <c r="BE10" s="255"/>
      <c r="BF10" s="253"/>
      <c r="BG10" s="254"/>
      <c r="BH10" s="255"/>
      <c r="BI10" s="253"/>
      <c r="BJ10" s="254"/>
      <c r="BK10" s="256"/>
      <c r="BL10" s="250"/>
      <c r="BM10" s="254"/>
      <c r="BN10" s="256"/>
      <c r="BO10" s="257"/>
      <c r="BQ10" s="93">
        <f>COUNTIF(BQ11:BQ110,"&gt;0")</f>
        <v>0</v>
      </c>
    </row>
    <row r="11" spans="1:69" ht="18" customHeight="1" x14ac:dyDescent="0.15">
      <c r="A11" s="118">
        <f t="shared" ref="A11:A42" si="0">IFERROR(IF(AND(OR($C11=1,AND($C11&gt;1,$BQ11&gt;0)), TRIM($D11)=""),1001,0),3)</f>
        <v>1001</v>
      </c>
      <c r="B11" s="94"/>
      <c r="C11" s="258">
        <v>1</v>
      </c>
      <c r="D11" s="6"/>
      <c r="E11" s="7"/>
      <c r="F11" s="8"/>
      <c r="G11" s="9"/>
      <c r="H11" s="10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2"/>
      <c r="AK11" s="13"/>
      <c r="AL11" s="14"/>
      <c r="AM11" s="15"/>
      <c r="AN11" s="13"/>
      <c r="AO11" s="14"/>
      <c r="AP11" s="15"/>
      <c r="AQ11" s="13"/>
      <c r="AR11" s="14"/>
      <c r="AS11" s="15"/>
      <c r="AT11" s="13"/>
      <c r="AU11" s="14"/>
      <c r="AV11" s="15"/>
      <c r="AW11" s="13"/>
      <c r="AX11" s="14"/>
      <c r="AY11" s="15"/>
      <c r="AZ11" s="13"/>
      <c r="BA11" s="14"/>
      <c r="BB11" s="15"/>
      <c r="BC11" s="13"/>
      <c r="BD11" s="14"/>
      <c r="BE11" s="15"/>
      <c r="BF11" s="13"/>
      <c r="BG11" s="14"/>
      <c r="BH11" s="15"/>
      <c r="BI11" s="13"/>
      <c r="BJ11" s="14"/>
      <c r="BK11" s="15"/>
      <c r="BL11" s="13"/>
      <c r="BM11" s="14"/>
      <c r="BN11" s="15"/>
      <c r="BO11" s="16"/>
      <c r="BQ11" s="93">
        <f>COUNTA($D11:$BO11)</f>
        <v>0</v>
      </c>
    </row>
    <row r="12" spans="1:69" ht="18" customHeight="1" x14ac:dyDescent="0.15">
      <c r="A12" s="118">
        <f t="shared" si="0"/>
        <v>0</v>
      </c>
      <c r="B12" s="94"/>
      <c r="C12" s="258">
        <f t="shared" ref="C12:C75" si="1">C11+1</f>
        <v>2</v>
      </c>
      <c r="D12" s="6"/>
      <c r="E12" s="7"/>
      <c r="F12" s="8"/>
      <c r="G12" s="9"/>
      <c r="H12" s="10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2"/>
      <c r="AK12" s="13"/>
      <c r="AL12" s="14"/>
      <c r="AM12" s="15"/>
      <c r="AN12" s="13"/>
      <c r="AO12" s="14"/>
      <c r="AP12" s="15"/>
      <c r="AQ12" s="13"/>
      <c r="AR12" s="14"/>
      <c r="AS12" s="15"/>
      <c r="AT12" s="13"/>
      <c r="AU12" s="14"/>
      <c r="AV12" s="15"/>
      <c r="AW12" s="13"/>
      <c r="AX12" s="14"/>
      <c r="AY12" s="15"/>
      <c r="AZ12" s="13"/>
      <c r="BA12" s="14"/>
      <c r="BB12" s="15"/>
      <c r="BC12" s="13"/>
      <c r="BD12" s="14"/>
      <c r="BE12" s="15"/>
      <c r="BF12" s="13"/>
      <c r="BG12" s="14"/>
      <c r="BH12" s="15"/>
      <c r="BI12" s="13"/>
      <c r="BJ12" s="14"/>
      <c r="BK12" s="15"/>
      <c r="BL12" s="13"/>
      <c r="BM12" s="14"/>
      <c r="BN12" s="15"/>
      <c r="BO12" s="16"/>
      <c r="BQ12" s="93">
        <f t="shared" ref="BQ12:BQ75" si="2">COUNTA($D12:$BO12)</f>
        <v>0</v>
      </c>
    </row>
    <row r="13" spans="1:69" ht="18" customHeight="1" x14ac:dyDescent="0.15">
      <c r="A13" s="118">
        <f t="shared" si="0"/>
        <v>0</v>
      </c>
      <c r="B13" s="94"/>
      <c r="C13" s="258">
        <f t="shared" si="1"/>
        <v>3</v>
      </c>
      <c r="D13" s="6"/>
      <c r="E13" s="7"/>
      <c r="F13" s="8"/>
      <c r="G13" s="9"/>
      <c r="H13" s="10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2"/>
      <c r="AK13" s="13"/>
      <c r="AL13" s="14"/>
      <c r="AM13" s="15"/>
      <c r="AN13" s="13"/>
      <c r="AO13" s="14"/>
      <c r="AP13" s="15"/>
      <c r="AQ13" s="13"/>
      <c r="AR13" s="14"/>
      <c r="AS13" s="15"/>
      <c r="AT13" s="13"/>
      <c r="AU13" s="14"/>
      <c r="AV13" s="15"/>
      <c r="AW13" s="13"/>
      <c r="AX13" s="14"/>
      <c r="AY13" s="15"/>
      <c r="AZ13" s="13"/>
      <c r="BA13" s="14"/>
      <c r="BB13" s="15"/>
      <c r="BC13" s="13"/>
      <c r="BD13" s="14"/>
      <c r="BE13" s="15"/>
      <c r="BF13" s="13"/>
      <c r="BG13" s="14"/>
      <c r="BH13" s="15"/>
      <c r="BI13" s="13"/>
      <c r="BJ13" s="14"/>
      <c r="BK13" s="15"/>
      <c r="BL13" s="13"/>
      <c r="BM13" s="14"/>
      <c r="BN13" s="15"/>
      <c r="BO13" s="16"/>
      <c r="BQ13" s="93">
        <f t="shared" si="2"/>
        <v>0</v>
      </c>
    </row>
    <row r="14" spans="1:69" ht="18" customHeight="1" x14ac:dyDescent="0.15">
      <c r="A14" s="118">
        <f t="shared" si="0"/>
        <v>0</v>
      </c>
      <c r="B14" s="94"/>
      <c r="C14" s="258">
        <f t="shared" si="1"/>
        <v>4</v>
      </c>
      <c r="D14" s="6"/>
      <c r="E14" s="7"/>
      <c r="F14" s="8"/>
      <c r="G14" s="9"/>
      <c r="H14" s="10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2"/>
      <c r="AK14" s="13"/>
      <c r="AL14" s="14"/>
      <c r="AM14" s="15"/>
      <c r="AN14" s="13"/>
      <c r="AO14" s="14"/>
      <c r="AP14" s="15"/>
      <c r="AQ14" s="13"/>
      <c r="AR14" s="14"/>
      <c r="AS14" s="15"/>
      <c r="AT14" s="13"/>
      <c r="AU14" s="14"/>
      <c r="AV14" s="15"/>
      <c r="AW14" s="13"/>
      <c r="AX14" s="14"/>
      <c r="AY14" s="15"/>
      <c r="AZ14" s="13"/>
      <c r="BA14" s="14"/>
      <c r="BB14" s="15"/>
      <c r="BC14" s="13"/>
      <c r="BD14" s="14"/>
      <c r="BE14" s="15"/>
      <c r="BF14" s="13"/>
      <c r="BG14" s="14"/>
      <c r="BH14" s="15"/>
      <c r="BI14" s="13"/>
      <c r="BJ14" s="14"/>
      <c r="BK14" s="15"/>
      <c r="BL14" s="13"/>
      <c r="BM14" s="14"/>
      <c r="BN14" s="15"/>
      <c r="BO14" s="16"/>
      <c r="BQ14" s="93">
        <f t="shared" si="2"/>
        <v>0</v>
      </c>
    </row>
    <row r="15" spans="1:69" ht="18" customHeight="1" x14ac:dyDescent="0.15">
      <c r="A15" s="118">
        <f t="shared" si="0"/>
        <v>0</v>
      </c>
      <c r="B15" s="94"/>
      <c r="C15" s="258">
        <f t="shared" si="1"/>
        <v>5</v>
      </c>
      <c r="D15" s="6"/>
      <c r="E15" s="7"/>
      <c r="F15" s="8"/>
      <c r="G15" s="9"/>
      <c r="H15" s="10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2"/>
      <c r="AK15" s="13"/>
      <c r="AL15" s="14"/>
      <c r="AM15" s="15"/>
      <c r="AN15" s="13"/>
      <c r="AO15" s="14"/>
      <c r="AP15" s="15"/>
      <c r="AQ15" s="13"/>
      <c r="AR15" s="14"/>
      <c r="AS15" s="15"/>
      <c r="AT15" s="13"/>
      <c r="AU15" s="14"/>
      <c r="AV15" s="15"/>
      <c r="AW15" s="13"/>
      <c r="AX15" s="14"/>
      <c r="AY15" s="15"/>
      <c r="AZ15" s="13"/>
      <c r="BA15" s="14"/>
      <c r="BB15" s="15"/>
      <c r="BC15" s="13"/>
      <c r="BD15" s="14"/>
      <c r="BE15" s="15"/>
      <c r="BF15" s="13"/>
      <c r="BG15" s="14"/>
      <c r="BH15" s="15"/>
      <c r="BI15" s="13"/>
      <c r="BJ15" s="14"/>
      <c r="BK15" s="15"/>
      <c r="BL15" s="13"/>
      <c r="BM15" s="14"/>
      <c r="BN15" s="15"/>
      <c r="BO15" s="16"/>
      <c r="BQ15" s="93">
        <f t="shared" si="2"/>
        <v>0</v>
      </c>
    </row>
    <row r="16" spans="1:69" ht="18" customHeight="1" x14ac:dyDescent="0.15">
      <c r="A16" s="118">
        <f t="shared" si="0"/>
        <v>0</v>
      </c>
      <c r="B16" s="94"/>
      <c r="C16" s="258">
        <f t="shared" si="1"/>
        <v>6</v>
      </c>
      <c r="D16" s="6"/>
      <c r="E16" s="7"/>
      <c r="F16" s="8"/>
      <c r="G16" s="9"/>
      <c r="H16" s="10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2"/>
      <c r="AK16" s="13"/>
      <c r="AL16" s="14"/>
      <c r="AM16" s="15"/>
      <c r="AN16" s="13"/>
      <c r="AO16" s="14"/>
      <c r="AP16" s="15"/>
      <c r="AQ16" s="13"/>
      <c r="AR16" s="14"/>
      <c r="AS16" s="15"/>
      <c r="AT16" s="13"/>
      <c r="AU16" s="14"/>
      <c r="AV16" s="15"/>
      <c r="AW16" s="13"/>
      <c r="AX16" s="14"/>
      <c r="AY16" s="15"/>
      <c r="AZ16" s="13"/>
      <c r="BA16" s="14"/>
      <c r="BB16" s="15"/>
      <c r="BC16" s="13"/>
      <c r="BD16" s="14"/>
      <c r="BE16" s="15"/>
      <c r="BF16" s="13"/>
      <c r="BG16" s="14"/>
      <c r="BH16" s="15"/>
      <c r="BI16" s="13"/>
      <c r="BJ16" s="14"/>
      <c r="BK16" s="15"/>
      <c r="BL16" s="13"/>
      <c r="BM16" s="14"/>
      <c r="BN16" s="15"/>
      <c r="BO16" s="16"/>
      <c r="BQ16" s="93">
        <f t="shared" si="2"/>
        <v>0</v>
      </c>
    </row>
    <row r="17" spans="1:69" ht="18" customHeight="1" x14ac:dyDescent="0.15">
      <c r="A17" s="118">
        <f t="shared" si="0"/>
        <v>0</v>
      </c>
      <c r="B17" s="94"/>
      <c r="C17" s="258">
        <f t="shared" si="1"/>
        <v>7</v>
      </c>
      <c r="D17" s="6"/>
      <c r="E17" s="7"/>
      <c r="F17" s="8"/>
      <c r="G17" s="9"/>
      <c r="H17" s="10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2"/>
      <c r="AK17" s="13"/>
      <c r="AL17" s="14"/>
      <c r="AM17" s="15"/>
      <c r="AN17" s="13"/>
      <c r="AO17" s="14"/>
      <c r="AP17" s="15"/>
      <c r="AQ17" s="13"/>
      <c r="AR17" s="14"/>
      <c r="AS17" s="15"/>
      <c r="AT17" s="13"/>
      <c r="AU17" s="14"/>
      <c r="AV17" s="15"/>
      <c r="AW17" s="13"/>
      <c r="AX17" s="14"/>
      <c r="AY17" s="15"/>
      <c r="AZ17" s="13"/>
      <c r="BA17" s="14"/>
      <c r="BB17" s="15"/>
      <c r="BC17" s="13"/>
      <c r="BD17" s="14"/>
      <c r="BE17" s="15"/>
      <c r="BF17" s="13"/>
      <c r="BG17" s="14"/>
      <c r="BH17" s="15"/>
      <c r="BI17" s="13"/>
      <c r="BJ17" s="14"/>
      <c r="BK17" s="15"/>
      <c r="BL17" s="13"/>
      <c r="BM17" s="14"/>
      <c r="BN17" s="15"/>
      <c r="BO17" s="16"/>
      <c r="BQ17" s="93">
        <f t="shared" si="2"/>
        <v>0</v>
      </c>
    </row>
    <row r="18" spans="1:69" ht="18" customHeight="1" x14ac:dyDescent="0.15">
      <c r="A18" s="118">
        <f t="shared" si="0"/>
        <v>0</v>
      </c>
      <c r="B18" s="94"/>
      <c r="C18" s="258">
        <f t="shared" si="1"/>
        <v>8</v>
      </c>
      <c r="D18" s="6"/>
      <c r="E18" s="7"/>
      <c r="F18" s="8"/>
      <c r="G18" s="9"/>
      <c r="H18" s="10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2"/>
      <c r="AK18" s="13"/>
      <c r="AL18" s="14"/>
      <c r="AM18" s="15"/>
      <c r="AN18" s="13"/>
      <c r="AO18" s="14"/>
      <c r="AP18" s="15"/>
      <c r="AQ18" s="13"/>
      <c r="AR18" s="14"/>
      <c r="AS18" s="15"/>
      <c r="AT18" s="13"/>
      <c r="AU18" s="14"/>
      <c r="AV18" s="15"/>
      <c r="AW18" s="13"/>
      <c r="AX18" s="14"/>
      <c r="AY18" s="15"/>
      <c r="AZ18" s="13"/>
      <c r="BA18" s="14"/>
      <c r="BB18" s="15"/>
      <c r="BC18" s="13"/>
      <c r="BD18" s="14"/>
      <c r="BE18" s="15"/>
      <c r="BF18" s="13"/>
      <c r="BG18" s="14"/>
      <c r="BH18" s="15"/>
      <c r="BI18" s="13"/>
      <c r="BJ18" s="14"/>
      <c r="BK18" s="15"/>
      <c r="BL18" s="13"/>
      <c r="BM18" s="14"/>
      <c r="BN18" s="15"/>
      <c r="BO18" s="16"/>
      <c r="BQ18" s="93">
        <f t="shared" si="2"/>
        <v>0</v>
      </c>
    </row>
    <row r="19" spans="1:69" ht="18" customHeight="1" x14ac:dyDescent="0.15">
      <c r="A19" s="118">
        <f t="shared" si="0"/>
        <v>0</v>
      </c>
      <c r="B19" s="94"/>
      <c r="C19" s="258">
        <f t="shared" si="1"/>
        <v>9</v>
      </c>
      <c r="D19" s="6"/>
      <c r="E19" s="7"/>
      <c r="F19" s="8"/>
      <c r="G19" s="9"/>
      <c r="H19" s="10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2"/>
      <c r="AK19" s="13"/>
      <c r="AL19" s="14"/>
      <c r="AM19" s="15"/>
      <c r="AN19" s="13"/>
      <c r="AO19" s="14"/>
      <c r="AP19" s="15"/>
      <c r="AQ19" s="13"/>
      <c r="AR19" s="14"/>
      <c r="AS19" s="15"/>
      <c r="AT19" s="13"/>
      <c r="AU19" s="14"/>
      <c r="AV19" s="15"/>
      <c r="AW19" s="13"/>
      <c r="AX19" s="14"/>
      <c r="AY19" s="15"/>
      <c r="AZ19" s="13"/>
      <c r="BA19" s="14"/>
      <c r="BB19" s="15"/>
      <c r="BC19" s="13"/>
      <c r="BD19" s="14"/>
      <c r="BE19" s="15"/>
      <c r="BF19" s="13"/>
      <c r="BG19" s="14"/>
      <c r="BH19" s="15"/>
      <c r="BI19" s="13"/>
      <c r="BJ19" s="14"/>
      <c r="BK19" s="15"/>
      <c r="BL19" s="13"/>
      <c r="BM19" s="14"/>
      <c r="BN19" s="15"/>
      <c r="BO19" s="16"/>
      <c r="BQ19" s="93">
        <f t="shared" si="2"/>
        <v>0</v>
      </c>
    </row>
    <row r="20" spans="1:69" ht="18" customHeight="1" x14ac:dyDescent="0.15">
      <c r="A20" s="118">
        <f t="shared" si="0"/>
        <v>0</v>
      </c>
      <c r="B20" s="94"/>
      <c r="C20" s="258">
        <f t="shared" si="1"/>
        <v>10</v>
      </c>
      <c r="D20" s="6"/>
      <c r="E20" s="7"/>
      <c r="F20" s="8"/>
      <c r="G20" s="9"/>
      <c r="H20" s="10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2"/>
      <c r="AK20" s="13"/>
      <c r="AL20" s="14"/>
      <c r="AM20" s="15"/>
      <c r="AN20" s="13"/>
      <c r="AO20" s="14"/>
      <c r="AP20" s="15"/>
      <c r="AQ20" s="13"/>
      <c r="AR20" s="14"/>
      <c r="AS20" s="15"/>
      <c r="AT20" s="13"/>
      <c r="AU20" s="14"/>
      <c r="AV20" s="15"/>
      <c r="AW20" s="13"/>
      <c r="AX20" s="14"/>
      <c r="AY20" s="15"/>
      <c r="AZ20" s="13"/>
      <c r="BA20" s="14"/>
      <c r="BB20" s="15"/>
      <c r="BC20" s="13"/>
      <c r="BD20" s="14"/>
      <c r="BE20" s="15"/>
      <c r="BF20" s="13"/>
      <c r="BG20" s="14"/>
      <c r="BH20" s="15"/>
      <c r="BI20" s="13"/>
      <c r="BJ20" s="14"/>
      <c r="BK20" s="15"/>
      <c r="BL20" s="13"/>
      <c r="BM20" s="14"/>
      <c r="BN20" s="15"/>
      <c r="BO20" s="16"/>
      <c r="BQ20" s="93">
        <f t="shared" si="2"/>
        <v>0</v>
      </c>
    </row>
    <row r="21" spans="1:69" ht="18" customHeight="1" x14ac:dyDescent="0.15">
      <c r="A21" s="118">
        <f t="shared" si="0"/>
        <v>0</v>
      </c>
      <c r="B21" s="94"/>
      <c r="C21" s="258">
        <f t="shared" si="1"/>
        <v>11</v>
      </c>
      <c r="D21" s="6"/>
      <c r="E21" s="7"/>
      <c r="F21" s="8"/>
      <c r="G21" s="9"/>
      <c r="H21" s="10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2"/>
      <c r="AK21" s="13"/>
      <c r="AL21" s="14"/>
      <c r="AM21" s="15"/>
      <c r="AN21" s="13"/>
      <c r="AO21" s="14"/>
      <c r="AP21" s="15"/>
      <c r="AQ21" s="13"/>
      <c r="AR21" s="14"/>
      <c r="AS21" s="15"/>
      <c r="AT21" s="13"/>
      <c r="AU21" s="14"/>
      <c r="AV21" s="15"/>
      <c r="AW21" s="13"/>
      <c r="AX21" s="14"/>
      <c r="AY21" s="15"/>
      <c r="AZ21" s="13"/>
      <c r="BA21" s="14"/>
      <c r="BB21" s="15"/>
      <c r="BC21" s="13"/>
      <c r="BD21" s="14"/>
      <c r="BE21" s="15"/>
      <c r="BF21" s="13"/>
      <c r="BG21" s="14"/>
      <c r="BH21" s="15"/>
      <c r="BI21" s="13"/>
      <c r="BJ21" s="14"/>
      <c r="BK21" s="15"/>
      <c r="BL21" s="13"/>
      <c r="BM21" s="14"/>
      <c r="BN21" s="15"/>
      <c r="BO21" s="16"/>
      <c r="BQ21" s="93">
        <f t="shared" si="2"/>
        <v>0</v>
      </c>
    </row>
    <row r="22" spans="1:69" ht="18" customHeight="1" x14ac:dyDescent="0.15">
      <c r="A22" s="118">
        <f t="shared" si="0"/>
        <v>0</v>
      </c>
      <c r="B22" s="94"/>
      <c r="C22" s="258">
        <f t="shared" si="1"/>
        <v>12</v>
      </c>
      <c r="D22" s="16"/>
      <c r="E22" s="7"/>
      <c r="F22" s="8"/>
      <c r="G22" s="9"/>
      <c r="H22" s="10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2"/>
      <c r="AK22" s="13"/>
      <c r="AL22" s="14"/>
      <c r="AM22" s="15"/>
      <c r="AN22" s="13"/>
      <c r="AO22" s="14"/>
      <c r="AP22" s="15"/>
      <c r="AQ22" s="13"/>
      <c r="AR22" s="14"/>
      <c r="AS22" s="15"/>
      <c r="AT22" s="13"/>
      <c r="AU22" s="14"/>
      <c r="AV22" s="15"/>
      <c r="AW22" s="13"/>
      <c r="AX22" s="14"/>
      <c r="AY22" s="15"/>
      <c r="AZ22" s="13"/>
      <c r="BA22" s="14"/>
      <c r="BB22" s="15"/>
      <c r="BC22" s="13"/>
      <c r="BD22" s="14"/>
      <c r="BE22" s="15"/>
      <c r="BF22" s="13"/>
      <c r="BG22" s="14"/>
      <c r="BH22" s="15"/>
      <c r="BI22" s="13"/>
      <c r="BJ22" s="14"/>
      <c r="BK22" s="15"/>
      <c r="BL22" s="13"/>
      <c r="BM22" s="14"/>
      <c r="BN22" s="15"/>
      <c r="BO22" s="16"/>
      <c r="BQ22" s="93">
        <f t="shared" si="2"/>
        <v>0</v>
      </c>
    </row>
    <row r="23" spans="1:69" ht="18" customHeight="1" x14ac:dyDescent="0.15">
      <c r="A23" s="118">
        <f t="shared" si="0"/>
        <v>0</v>
      </c>
      <c r="B23" s="94"/>
      <c r="C23" s="258">
        <f t="shared" si="1"/>
        <v>13</v>
      </c>
      <c r="D23" s="16"/>
      <c r="E23" s="7"/>
      <c r="F23" s="8"/>
      <c r="G23" s="9"/>
      <c r="H23" s="10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2"/>
      <c r="AK23" s="13"/>
      <c r="AL23" s="14"/>
      <c r="AM23" s="15"/>
      <c r="AN23" s="13"/>
      <c r="AO23" s="14"/>
      <c r="AP23" s="15"/>
      <c r="AQ23" s="13"/>
      <c r="AR23" s="14"/>
      <c r="AS23" s="15"/>
      <c r="AT23" s="13"/>
      <c r="AU23" s="14"/>
      <c r="AV23" s="15"/>
      <c r="AW23" s="13"/>
      <c r="AX23" s="14"/>
      <c r="AY23" s="15"/>
      <c r="AZ23" s="13"/>
      <c r="BA23" s="14"/>
      <c r="BB23" s="15"/>
      <c r="BC23" s="13"/>
      <c r="BD23" s="14"/>
      <c r="BE23" s="15"/>
      <c r="BF23" s="13"/>
      <c r="BG23" s="14"/>
      <c r="BH23" s="15"/>
      <c r="BI23" s="13"/>
      <c r="BJ23" s="14"/>
      <c r="BK23" s="15"/>
      <c r="BL23" s="13"/>
      <c r="BM23" s="14"/>
      <c r="BN23" s="15"/>
      <c r="BO23" s="16"/>
      <c r="BQ23" s="93">
        <f t="shared" si="2"/>
        <v>0</v>
      </c>
    </row>
    <row r="24" spans="1:69" ht="18" customHeight="1" x14ac:dyDescent="0.15">
      <c r="A24" s="118">
        <f t="shared" si="0"/>
        <v>0</v>
      </c>
      <c r="B24" s="94"/>
      <c r="C24" s="258">
        <f t="shared" si="1"/>
        <v>14</v>
      </c>
      <c r="D24" s="16"/>
      <c r="E24" s="7"/>
      <c r="F24" s="8"/>
      <c r="G24" s="9"/>
      <c r="H24" s="10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2"/>
      <c r="AK24" s="13"/>
      <c r="AL24" s="14"/>
      <c r="AM24" s="15"/>
      <c r="AN24" s="13"/>
      <c r="AO24" s="14"/>
      <c r="AP24" s="15"/>
      <c r="AQ24" s="13"/>
      <c r="AR24" s="14"/>
      <c r="AS24" s="15"/>
      <c r="AT24" s="13"/>
      <c r="AU24" s="14"/>
      <c r="AV24" s="15"/>
      <c r="AW24" s="13"/>
      <c r="AX24" s="14"/>
      <c r="AY24" s="15"/>
      <c r="AZ24" s="13"/>
      <c r="BA24" s="14"/>
      <c r="BB24" s="15"/>
      <c r="BC24" s="13"/>
      <c r="BD24" s="14"/>
      <c r="BE24" s="15"/>
      <c r="BF24" s="13"/>
      <c r="BG24" s="14"/>
      <c r="BH24" s="15"/>
      <c r="BI24" s="13"/>
      <c r="BJ24" s="14"/>
      <c r="BK24" s="15"/>
      <c r="BL24" s="13"/>
      <c r="BM24" s="14"/>
      <c r="BN24" s="15"/>
      <c r="BO24" s="16"/>
      <c r="BQ24" s="93">
        <f t="shared" si="2"/>
        <v>0</v>
      </c>
    </row>
    <row r="25" spans="1:69" ht="18" customHeight="1" x14ac:dyDescent="0.15">
      <c r="A25" s="118">
        <f t="shared" si="0"/>
        <v>0</v>
      </c>
      <c r="B25" s="94"/>
      <c r="C25" s="258">
        <f t="shared" si="1"/>
        <v>15</v>
      </c>
      <c r="D25" s="16"/>
      <c r="E25" s="7"/>
      <c r="F25" s="8"/>
      <c r="G25" s="9"/>
      <c r="H25" s="10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2"/>
      <c r="AK25" s="13"/>
      <c r="AL25" s="14"/>
      <c r="AM25" s="15"/>
      <c r="AN25" s="13"/>
      <c r="AO25" s="14"/>
      <c r="AP25" s="15"/>
      <c r="AQ25" s="13"/>
      <c r="AR25" s="14"/>
      <c r="AS25" s="15"/>
      <c r="AT25" s="13"/>
      <c r="AU25" s="14"/>
      <c r="AV25" s="15"/>
      <c r="AW25" s="13"/>
      <c r="AX25" s="14"/>
      <c r="AY25" s="15"/>
      <c r="AZ25" s="13"/>
      <c r="BA25" s="14"/>
      <c r="BB25" s="15"/>
      <c r="BC25" s="13"/>
      <c r="BD25" s="14"/>
      <c r="BE25" s="15"/>
      <c r="BF25" s="13"/>
      <c r="BG25" s="14"/>
      <c r="BH25" s="15"/>
      <c r="BI25" s="13"/>
      <c r="BJ25" s="14"/>
      <c r="BK25" s="15"/>
      <c r="BL25" s="13"/>
      <c r="BM25" s="14"/>
      <c r="BN25" s="15"/>
      <c r="BO25" s="16"/>
      <c r="BQ25" s="93">
        <f t="shared" si="2"/>
        <v>0</v>
      </c>
    </row>
    <row r="26" spans="1:69" ht="18" customHeight="1" x14ac:dyDescent="0.15">
      <c r="A26" s="118">
        <f t="shared" si="0"/>
        <v>0</v>
      </c>
      <c r="B26" s="94"/>
      <c r="C26" s="258">
        <f t="shared" si="1"/>
        <v>16</v>
      </c>
      <c r="D26" s="16"/>
      <c r="E26" s="7"/>
      <c r="F26" s="8"/>
      <c r="G26" s="9"/>
      <c r="H26" s="10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2"/>
      <c r="AK26" s="13"/>
      <c r="AL26" s="14"/>
      <c r="AM26" s="15"/>
      <c r="AN26" s="13"/>
      <c r="AO26" s="14"/>
      <c r="AP26" s="15"/>
      <c r="AQ26" s="13"/>
      <c r="AR26" s="14"/>
      <c r="AS26" s="15"/>
      <c r="AT26" s="13"/>
      <c r="AU26" s="14"/>
      <c r="AV26" s="15"/>
      <c r="AW26" s="13"/>
      <c r="AX26" s="14"/>
      <c r="AY26" s="15"/>
      <c r="AZ26" s="13"/>
      <c r="BA26" s="14"/>
      <c r="BB26" s="15"/>
      <c r="BC26" s="13"/>
      <c r="BD26" s="14"/>
      <c r="BE26" s="15"/>
      <c r="BF26" s="13"/>
      <c r="BG26" s="14"/>
      <c r="BH26" s="15"/>
      <c r="BI26" s="13"/>
      <c r="BJ26" s="14"/>
      <c r="BK26" s="15"/>
      <c r="BL26" s="13"/>
      <c r="BM26" s="14"/>
      <c r="BN26" s="15"/>
      <c r="BO26" s="16"/>
      <c r="BQ26" s="93">
        <f t="shared" si="2"/>
        <v>0</v>
      </c>
    </row>
    <row r="27" spans="1:69" ht="18" customHeight="1" x14ac:dyDescent="0.15">
      <c r="A27" s="118">
        <f t="shared" si="0"/>
        <v>0</v>
      </c>
      <c r="B27" s="94"/>
      <c r="C27" s="258">
        <f t="shared" si="1"/>
        <v>17</v>
      </c>
      <c r="D27" s="16"/>
      <c r="E27" s="7"/>
      <c r="F27" s="8"/>
      <c r="G27" s="9"/>
      <c r="H27" s="10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2"/>
      <c r="AK27" s="13"/>
      <c r="AL27" s="14"/>
      <c r="AM27" s="15"/>
      <c r="AN27" s="13"/>
      <c r="AO27" s="14"/>
      <c r="AP27" s="15"/>
      <c r="AQ27" s="13"/>
      <c r="AR27" s="14"/>
      <c r="AS27" s="15"/>
      <c r="AT27" s="13"/>
      <c r="AU27" s="14"/>
      <c r="AV27" s="15"/>
      <c r="AW27" s="13"/>
      <c r="AX27" s="14"/>
      <c r="AY27" s="15"/>
      <c r="AZ27" s="13"/>
      <c r="BA27" s="14"/>
      <c r="BB27" s="15"/>
      <c r="BC27" s="13"/>
      <c r="BD27" s="14"/>
      <c r="BE27" s="15"/>
      <c r="BF27" s="13"/>
      <c r="BG27" s="14"/>
      <c r="BH27" s="15"/>
      <c r="BI27" s="13"/>
      <c r="BJ27" s="14"/>
      <c r="BK27" s="15"/>
      <c r="BL27" s="13"/>
      <c r="BM27" s="14"/>
      <c r="BN27" s="15"/>
      <c r="BO27" s="16"/>
      <c r="BQ27" s="93">
        <f t="shared" si="2"/>
        <v>0</v>
      </c>
    </row>
    <row r="28" spans="1:69" ht="18" customHeight="1" x14ac:dyDescent="0.15">
      <c r="A28" s="118">
        <f t="shared" si="0"/>
        <v>0</v>
      </c>
      <c r="B28" s="94"/>
      <c r="C28" s="258">
        <f t="shared" si="1"/>
        <v>18</v>
      </c>
      <c r="D28" s="16"/>
      <c r="E28" s="7"/>
      <c r="F28" s="8"/>
      <c r="G28" s="9"/>
      <c r="H28" s="10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2"/>
      <c r="AK28" s="13"/>
      <c r="AL28" s="14"/>
      <c r="AM28" s="15"/>
      <c r="AN28" s="13"/>
      <c r="AO28" s="14"/>
      <c r="AP28" s="15"/>
      <c r="AQ28" s="13"/>
      <c r="AR28" s="14"/>
      <c r="AS28" s="15"/>
      <c r="AT28" s="13"/>
      <c r="AU28" s="14"/>
      <c r="AV28" s="15"/>
      <c r="AW28" s="13"/>
      <c r="AX28" s="14"/>
      <c r="AY28" s="15"/>
      <c r="AZ28" s="13"/>
      <c r="BA28" s="14"/>
      <c r="BB28" s="15"/>
      <c r="BC28" s="13"/>
      <c r="BD28" s="14"/>
      <c r="BE28" s="15"/>
      <c r="BF28" s="13"/>
      <c r="BG28" s="14"/>
      <c r="BH28" s="15"/>
      <c r="BI28" s="13"/>
      <c r="BJ28" s="14"/>
      <c r="BK28" s="15"/>
      <c r="BL28" s="13"/>
      <c r="BM28" s="14"/>
      <c r="BN28" s="15"/>
      <c r="BO28" s="16"/>
      <c r="BQ28" s="93">
        <f t="shared" si="2"/>
        <v>0</v>
      </c>
    </row>
    <row r="29" spans="1:69" ht="18" customHeight="1" x14ac:dyDescent="0.15">
      <c r="A29" s="118">
        <f t="shared" si="0"/>
        <v>0</v>
      </c>
      <c r="B29" s="94"/>
      <c r="C29" s="258">
        <f t="shared" si="1"/>
        <v>19</v>
      </c>
      <c r="D29" s="16"/>
      <c r="E29" s="7"/>
      <c r="F29" s="8"/>
      <c r="G29" s="9"/>
      <c r="H29" s="10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2"/>
      <c r="AK29" s="13"/>
      <c r="AL29" s="14"/>
      <c r="AM29" s="15"/>
      <c r="AN29" s="13"/>
      <c r="AO29" s="14"/>
      <c r="AP29" s="15"/>
      <c r="AQ29" s="13"/>
      <c r="AR29" s="14"/>
      <c r="AS29" s="15"/>
      <c r="AT29" s="13"/>
      <c r="AU29" s="14"/>
      <c r="AV29" s="15"/>
      <c r="AW29" s="13"/>
      <c r="AX29" s="14"/>
      <c r="AY29" s="15"/>
      <c r="AZ29" s="13"/>
      <c r="BA29" s="14"/>
      <c r="BB29" s="15"/>
      <c r="BC29" s="13"/>
      <c r="BD29" s="14"/>
      <c r="BE29" s="15"/>
      <c r="BF29" s="13"/>
      <c r="BG29" s="14"/>
      <c r="BH29" s="15"/>
      <c r="BI29" s="13"/>
      <c r="BJ29" s="14"/>
      <c r="BK29" s="15"/>
      <c r="BL29" s="13"/>
      <c r="BM29" s="14"/>
      <c r="BN29" s="15"/>
      <c r="BO29" s="16"/>
      <c r="BQ29" s="93">
        <f t="shared" si="2"/>
        <v>0</v>
      </c>
    </row>
    <row r="30" spans="1:69" ht="18" customHeight="1" x14ac:dyDescent="0.15">
      <c r="A30" s="118">
        <f t="shared" si="0"/>
        <v>0</v>
      </c>
      <c r="B30" s="94"/>
      <c r="C30" s="258">
        <f t="shared" si="1"/>
        <v>20</v>
      </c>
      <c r="D30" s="16"/>
      <c r="E30" s="7"/>
      <c r="F30" s="8"/>
      <c r="G30" s="9"/>
      <c r="H30" s="10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2"/>
      <c r="AK30" s="13"/>
      <c r="AL30" s="14"/>
      <c r="AM30" s="15"/>
      <c r="AN30" s="13"/>
      <c r="AO30" s="14"/>
      <c r="AP30" s="15"/>
      <c r="AQ30" s="13"/>
      <c r="AR30" s="14"/>
      <c r="AS30" s="15"/>
      <c r="AT30" s="13"/>
      <c r="AU30" s="14"/>
      <c r="AV30" s="15"/>
      <c r="AW30" s="13"/>
      <c r="AX30" s="14"/>
      <c r="AY30" s="15"/>
      <c r="AZ30" s="13"/>
      <c r="BA30" s="14"/>
      <c r="BB30" s="15"/>
      <c r="BC30" s="13"/>
      <c r="BD30" s="14"/>
      <c r="BE30" s="15"/>
      <c r="BF30" s="13"/>
      <c r="BG30" s="14"/>
      <c r="BH30" s="15"/>
      <c r="BI30" s="13"/>
      <c r="BJ30" s="14"/>
      <c r="BK30" s="15"/>
      <c r="BL30" s="13"/>
      <c r="BM30" s="14"/>
      <c r="BN30" s="15"/>
      <c r="BO30" s="16"/>
      <c r="BQ30" s="93">
        <f t="shared" si="2"/>
        <v>0</v>
      </c>
    </row>
    <row r="31" spans="1:69" ht="18" customHeight="1" x14ac:dyDescent="0.15">
      <c r="A31" s="118">
        <f t="shared" si="0"/>
        <v>0</v>
      </c>
      <c r="B31" s="94"/>
      <c r="C31" s="258">
        <f t="shared" si="1"/>
        <v>21</v>
      </c>
      <c r="D31" s="16"/>
      <c r="E31" s="7"/>
      <c r="F31" s="8"/>
      <c r="G31" s="9"/>
      <c r="H31" s="10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2"/>
      <c r="AK31" s="13"/>
      <c r="AL31" s="14"/>
      <c r="AM31" s="15"/>
      <c r="AN31" s="13"/>
      <c r="AO31" s="14"/>
      <c r="AP31" s="15"/>
      <c r="AQ31" s="13"/>
      <c r="AR31" s="14"/>
      <c r="AS31" s="15"/>
      <c r="AT31" s="13"/>
      <c r="AU31" s="14"/>
      <c r="AV31" s="15"/>
      <c r="AW31" s="13"/>
      <c r="AX31" s="14"/>
      <c r="AY31" s="15"/>
      <c r="AZ31" s="13"/>
      <c r="BA31" s="14"/>
      <c r="BB31" s="15"/>
      <c r="BC31" s="13"/>
      <c r="BD31" s="14"/>
      <c r="BE31" s="15"/>
      <c r="BF31" s="13"/>
      <c r="BG31" s="14"/>
      <c r="BH31" s="15"/>
      <c r="BI31" s="13"/>
      <c r="BJ31" s="14"/>
      <c r="BK31" s="15"/>
      <c r="BL31" s="13"/>
      <c r="BM31" s="14"/>
      <c r="BN31" s="15"/>
      <c r="BO31" s="16"/>
      <c r="BQ31" s="93">
        <f t="shared" si="2"/>
        <v>0</v>
      </c>
    </row>
    <row r="32" spans="1:69" ht="18" customHeight="1" x14ac:dyDescent="0.15">
      <c r="A32" s="118">
        <f t="shared" si="0"/>
        <v>0</v>
      </c>
      <c r="B32" s="94"/>
      <c r="C32" s="258">
        <f t="shared" si="1"/>
        <v>22</v>
      </c>
      <c r="D32" s="16"/>
      <c r="E32" s="7"/>
      <c r="F32" s="8"/>
      <c r="G32" s="9"/>
      <c r="H32" s="10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2"/>
      <c r="AK32" s="13"/>
      <c r="AL32" s="14"/>
      <c r="AM32" s="15"/>
      <c r="AN32" s="13"/>
      <c r="AO32" s="14"/>
      <c r="AP32" s="15"/>
      <c r="AQ32" s="13"/>
      <c r="AR32" s="14"/>
      <c r="AS32" s="15"/>
      <c r="AT32" s="13"/>
      <c r="AU32" s="14"/>
      <c r="AV32" s="15"/>
      <c r="AW32" s="13"/>
      <c r="AX32" s="14"/>
      <c r="AY32" s="15"/>
      <c r="AZ32" s="13"/>
      <c r="BA32" s="14"/>
      <c r="BB32" s="15"/>
      <c r="BC32" s="13"/>
      <c r="BD32" s="14"/>
      <c r="BE32" s="15"/>
      <c r="BF32" s="13"/>
      <c r="BG32" s="14"/>
      <c r="BH32" s="15"/>
      <c r="BI32" s="13"/>
      <c r="BJ32" s="14"/>
      <c r="BK32" s="15"/>
      <c r="BL32" s="13"/>
      <c r="BM32" s="14"/>
      <c r="BN32" s="15"/>
      <c r="BO32" s="16"/>
      <c r="BQ32" s="93">
        <f t="shared" si="2"/>
        <v>0</v>
      </c>
    </row>
    <row r="33" spans="1:69" ht="18" customHeight="1" x14ac:dyDescent="0.15">
      <c r="A33" s="118">
        <f t="shared" si="0"/>
        <v>0</v>
      </c>
      <c r="B33" s="94"/>
      <c r="C33" s="259">
        <f t="shared" si="1"/>
        <v>23</v>
      </c>
      <c r="D33" s="16"/>
      <c r="E33" s="7"/>
      <c r="F33" s="8"/>
      <c r="G33" s="9"/>
      <c r="H33" s="10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2"/>
      <c r="AK33" s="13"/>
      <c r="AL33" s="14"/>
      <c r="AM33" s="15"/>
      <c r="AN33" s="13"/>
      <c r="AO33" s="14"/>
      <c r="AP33" s="15"/>
      <c r="AQ33" s="13"/>
      <c r="AR33" s="14"/>
      <c r="AS33" s="15"/>
      <c r="AT33" s="13"/>
      <c r="AU33" s="14"/>
      <c r="AV33" s="15"/>
      <c r="AW33" s="13"/>
      <c r="AX33" s="14"/>
      <c r="AY33" s="15"/>
      <c r="AZ33" s="13"/>
      <c r="BA33" s="14"/>
      <c r="BB33" s="15"/>
      <c r="BC33" s="13"/>
      <c r="BD33" s="14"/>
      <c r="BE33" s="15"/>
      <c r="BF33" s="13"/>
      <c r="BG33" s="14"/>
      <c r="BH33" s="15"/>
      <c r="BI33" s="13"/>
      <c r="BJ33" s="14"/>
      <c r="BK33" s="15"/>
      <c r="BL33" s="13"/>
      <c r="BM33" s="14"/>
      <c r="BN33" s="15"/>
      <c r="BO33" s="16"/>
      <c r="BQ33" s="93">
        <f t="shared" si="2"/>
        <v>0</v>
      </c>
    </row>
    <row r="34" spans="1:69" ht="18" customHeight="1" x14ac:dyDescent="0.15">
      <c r="A34" s="118">
        <f t="shared" si="0"/>
        <v>0</v>
      </c>
      <c r="B34" s="94"/>
      <c r="C34" s="259">
        <f t="shared" si="1"/>
        <v>24</v>
      </c>
      <c r="D34" s="16"/>
      <c r="E34" s="7"/>
      <c r="F34" s="8"/>
      <c r="G34" s="9"/>
      <c r="H34" s="10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2"/>
      <c r="AK34" s="13"/>
      <c r="AL34" s="14"/>
      <c r="AM34" s="15"/>
      <c r="AN34" s="13"/>
      <c r="AO34" s="14"/>
      <c r="AP34" s="15"/>
      <c r="AQ34" s="13"/>
      <c r="AR34" s="14"/>
      <c r="AS34" s="15"/>
      <c r="AT34" s="13"/>
      <c r="AU34" s="14"/>
      <c r="AV34" s="15"/>
      <c r="AW34" s="13"/>
      <c r="AX34" s="14"/>
      <c r="AY34" s="15"/>
      <c r="AZ34" s="13"/>
      <c r="BA34" s="14"/>
      <c r="BB34" s="15"/>
      <c r="BC34" s="13"/>
      <c r="BD34" s="14"/>
      <c r="BE34" s="15"/>
      <c r="BF34" s="13"/>
      <c r="BG34" s="14"/>
      <c r="BH34" s="15"/>
      <c r="BI34" s="13"/>
      <c r="BJ34" s="14"/>
      <c r="BK34" s="15"/>
      <c r="BL34" s="13"/>
      <c r="BM34" s="14"/>
      <c r="BN34" s="15"/>
      <c r="BO34" s="16"/>
      <c r="BQ34" s="93">
        <f t="shared" si="2"/>
        <v>0</v>
      </c>
    </row>
    <row r="35" spans="1:69" ht="18" customHeight="1" x14ac:dyDescent="0.15">
      <c r="A35" s="118">
        <f t="shared" si="0"/>
        <v>0</v>
      </c>
      <c r="B35" s="94"/>
      <c r="C35" s="259">
        <f t="shared" si="1"/>
        <v>25</v>
      </c>
      <c r="D35" s="16"/>
      <c r="E35" s="7"/>
      <c r="F35" s="8"/>
      <c r="G35" s="9"/>
      <c r="H35" s="10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2"/>
      <c r="AK35" s="13"/>
      <c r="AL35" s="14"/>
      <c r="AM35" s="15"/>
      <c r="AN35" s="13"/>
      <c r="AO35" s="14"/>
      <c r="AP35" s="15"/>
      <c r="AQ35" s="13"/>
      <c r="AR35" s="14"/>
      <c r="AS35" s="15"/>
      <c r="AT35" s="13"/>
      <c r="AU35" s="14"/>
      <c r="AV35" s="15"/>
      <c r="AW35" s="13"/>
      <c r="AX35" s="14"/>
      <c r="AY35" s="15"/>
      <c r="AZ35" s="13"/>
      <c r="BA35" s="14"/>
      <c r="BB35" s="15"/>
      <c r="BC35" s="13"/>
      <c r="BD35" s="14"/>
      <c r="BE35" s="15"/>
      <c r="BF35" s="13"/>
      <c r="BG35" s="14"/>
      <c r="BH35" s="15"/>
      <c r="BI35" s="13"/>
      <c r="BJ35" s="14"/>
      <c r="BK35" s="15"/>
      <c r="BL35" s="13"/>
      <c r="BM35" s="14"/>
      <c r="BN35" s="15"/>
      <c r="BO35" s="16"/>
      <c r="BQ35" s="93">
        <f t="shared" si="2"/>
        <v>0</v>
      </c>
    </row>
    <row r="36" spans="1:69" ht="18" customHeight="1" x14ac:dyDescent="0.15">
      <c r="A36" s="118">
        <f t="shared" si="0"/>
        <v>0</v>
      </c>
      <c r="B36" s="94"/>
      <c r="C36" s="259">
        <f t="shared" si="1"/>
        <v>26</v>
      </c>
      <c r="D36" s="16"/>
      <c r="E36" s="7"/>
      <c r="F36" s="8"/>
      <c r="G36" s="9"/>
      <c r="H36" s="10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2"/>
      <c r="AK36" s="13"/>
      <c r="AL36" s="14"/>
      <c r="AM36" s="15"/>
      <c r="AN36" s="13"/>
      <c r="AO36" s="14"/>
      <c r="AP36" s="15"/>
      <c r="AQ36" s="13"/>
      <c r="AR36" s="14"/>
      <c r="AS36" s="15"/>
      <c r="AT36" s="13"/>
      <c r="AU36" s="14"/>
      <c r="AV36" s="15"/>
      <c r="AW36" s="13"/>
      <c r="AX36" s="14"/>
      <c r="AY36" s="15"/>
      <c r="AZ36" s="13"/>
      <c r="BA36" s="14"/>
      <c r="BB36" s="15"/>
      <c r="BC36" s="13"/>
      <c r="BD36" s="14"/>
      <c r="BE36" s="15"/>
      <c r="BF36" s="13"/>
      <c r="BG36" s="14"/>
      <c r="BH36" s="15"/>
      <c r="BI36" s="13"/>
      <c r="BJ36" s="14"/>
      <c r="BK36" s="15"/>
      <c r="BL36" s="13"/>
      <c r="BM36" s="14"/>
      <c r="BN36" s="15"/>
      <c r="BO36" s="16"/>
      <c r="BQ36" s="93">
        <f t="shared" si="2"/>
        <v>0</v>
      </c>
    </row>
    <row r="37" spans="1:69" ht="18" customHeight="1" x14ac:dyDescent="0.15">
      <c r="A37" s="118">
        <f t="shared" si="0"/>
        <v>0</v>
      </c>
      <c r="B37" s="94"/>
      <c r="C37" s="259">
        <f t="shared" si="1"/>
        <v>27</v>
      </c>
      <c r="D37" s="16"/>
      <c r="E37" s="7"/>
      <c r="F37" s="8"/>
      <c r="G37" s="9"/>
      <c r="H37" s="10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2"/>
      <c r="AK37" s="13"/>
      <c r="AL37" s="14"/>
      <c r="AM37" s="15"/>
      <c r="AN37" s="13"/>
      <c r="AO37" s="14"/>
      <c r="AP37" s="15"/>
      <c r="AQ37" s="13"/>
      <c r="AR37" s="14"/>
      <c r="AS37" s="15"/>
      <c r="AT37" s="13"/>
      <c r="AU37" s="14"/>
      <c r="AV37" s="15"/>
      <c r="AW37" s="13"/>
      <c r="AX37" s="14"/>
      <c r="AY37" s="15"/>
      <c r="AZ37" s="13"/>
      <c r="BA37" s="14"/>
      <c r="BB37" s="15"/>
      <c r="BC37" s="13"/>
      <c r="BD37" s="14"/>
      <c r="BE37" s="15"/>
      <c r="BF37" s="13"/>
      <c r="BG37" s="14"/>
      <c r="BH37" s="15"/>
      <c r="BI37" s="13"/>
      <c r="BJ37" s="14"/>
      <c r="BK37" s="15"/>
      <c r="BL37" s="13"/>
      <c r="BM37" s="14"/>
      <c r="BN37" s="15"/>
      <c r="BO37" s="16"/>
      <c r="BQ37" s="93">
        <f t="shared" si="2"/>
        <v>0</v>
      </c>
    </row>
    <row r="38" spans="1:69" ht="18" customHeight="1" x14ac:dyDescent="0.15">
      <c r="A38" s="118">
        <f t="shared" si="0"/>
        <v>0</v>
      </c>
      <c r="B38" s="94"/>
      <c r="C38" s="259">
        <f t="shared" si="1"/>
        <v>28</v>
      </c>
      <c r="D38" s="16"/>
      <c r="E38" s="7"/>
      <c r="F38" s="8"/>
      <c r="G38" s="9"/>
      <c r="H38" s="10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2"/>
      <c r="AK38" s="13"/>
      <c r="AL38" s="14"/>
      <c r="AM38" s="15"/>
      <c r="AN38" s="13"/>
      <c r="AO38" s="14"/>
      <c r="AP38" s="15"/>
      <c r="AQ38" s="13"/>
      <c r="AR38" s="14"/>
      <c r="AS38" s="15"/>
      <c r="AT38" s="13"/>
      <c r="AU38" s="14"/>
      <c r="AV38" s="15"/>
      <c r="AW38" s="13"/>
      <c r="AX38" s="14"/>
      <c r="AY38" s="15"/>
      <c r="AZ38" s="13"/>
      <c r="BA38" s="14"/>
      <c r="BB38" s="15"/>
      <c r="BC38" s="13"/>
      <c r="BD38" s="14"/>
      <c r="BE38" s="15"/>
      <c r="BF38" s="13"/>
      <c r="BG38" s="14"/>
      <c r="BH38" s="15"/>
      <c r="BI38" s="13"/>
      <c r="BJ38" s="14"/>
      <c r="BK38" s="15"/>
      <c r="BL38" s="13"/>
      <c r="BM38" s="14"/>
      <c r="BN38" s="15"/>
      <c r="BO38" s="16"/>
      <c r="BQ38" s="93">
        <f t="shared" si="2"/>
        <v>0</v>
      </c>
    </row>
    <row r="39" spans="1:69" ht="18" customHeight="1" x14ac:dyDescent="0.15">
      <c r="A39" s="118">
        <f t="shared" si="0"/>
        <v>0</v>
      </c>
      <c r="B39" s="94"/>
      <c r="C39" s="259">
        <f t="shared" si="1"/>
        <v>29</v>
      </c>
      <c r="D39" s="16"/>
      <c r="E39" s="7"/>
      <c r="F39" s="8"/>
      <c r="G39" s="9"/>
      <c r="H39" s="10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2"/>
      <c r="AK39" s="13"/>
      <c r="AL39" s="14"/>
      <c r="AM39" s="15"/>
      <c r="AN39" s="13"/>
      <c r="AO39" s="14"/>
      <c r="AP39" s="15"/>
      <c r="AQ39" s="13"/>
      <c r="AR39" s="14"/>
      <c r="AS39" s="15"/>
      <c r="AT39" s="13"/>
      <c r="AU39" s="14"/>
      <c r="AV39" s="15"/>
      <c r="AW39" s="13"/>
      <c r="AX39" s="14"/>
      <c r="AY39" s="15"/>
      <c r="AZ39" s="13"/>
      <c r="BA39" s="14"/>
      <c r="BB39" s="15"/>
      <c r="BC39" s="13"/>
      <c r="BD39" s="14"/>
      <c r="BE39" s="15"/>
      <c r="BF39" s="13"/>
      <c r="BG39" s="14"/>
      <c r="BH39" s="15"/>
      <c r="BI39" s="13"/>
      <c r="BJ39" s="14"/>
      <c r="BK39" s="15"/>
      <c r="BL39" s="13"/>
      <c r="BM39" s="14"/>
      <c r="BN39" s="15"/>
      <c r="BO39" s="16"/>
      <c r="BQ39" s="93">
        <f t="shared" si="2"/>
        <v>0</v>
      </c>
    </row>
    <row r="40" spans="1:69" ht="18" customHeight="1" x14ac:dyDescent="0.15">
      <c r="A40" s="118">
        <f t="shared" si="0"/>
        <v>0</v>
      </c>
      <c r="B40" s="94"/>
      <c r="C40" s="259">
        <f t="shared" si="1"/>
        <v>30</v>
      </c>
      <c r="D40" s="16"/>
      <c r="E40" s="7"/>
      <c r="F40" s="8"/>
      <c r="G40" s="9"/>
      <c r="H40" s="10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2"/>
      <c r="AK40" s="13"/>
      <c r="AL40" s="14"/>
      <c r="AM40" s="15"/>
      <c r="AN40" s="13"/>
      <c r="AO40" s="14"/>
      <c r="AP40" s="15"/>
      <c r="AQ40" s="13"/>
      <c r="AR40" s="14"/>
      <c r="AS40" s="15"/>
      <c r="AT40" s="13"/>
      <c r="AU40" s="14"/>
      <c r="AV40" s="15"/>
      <c r="AW40" s="13"/>
      <c r="AX40" s="14"/>
      <c r="AY40" s="15"/>
      <c r="AZ40" s="13"/>
      <c r="BA40" s="14"/>
      <c r="BB40" s="15"/>
      <c r="BC40" s="13"/>
      <c r="BD40" s="14"/>
      <c r="BE40" s="15"/>
      <c r="BF40" s="13"/>
      <c r="BG40" s="14"/>
      <c r="BH40" s="15"/>
      <c r="BI40" s="13"/>
      <c r="BJ40" s="14"/>
      <c r="BK40" s="15"/>
      <c r="BL40" s="13"/>
      <c r="BM40" s="14"/>
      <c r="BN40" s="15"/>
      <c r="BO40" s="16"/>
      <c r="BQ40" s="93">
        <f t="shared" si="2"/>
        <v>0</v>
      </c>
    </row>
    <row r="41" spans="1:69" ht="18" customHeight="1" x14ac:dyDescent="0.15">
      <c r="A41" s="118">
        <f t="shared" si="0"/>
        <v>0</v>
      </c>
      <c r="B41" s="94"/>
      <c r="C41" s="259">
        <f t="shared" si="1"/>
        <v>31</v>
      </c>
      <c r="D41" s="16"/>
      <c r="E41" s="7"/>
      <c r="F41" s="8"/>
      <c r="G41" s="9"/>
      <c r="H41" s="10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2"/>
      <c r="AK41" s="13"/>
      <c r="AL41" s="14"/>
      <c r="AM41" s="15"/>
      <c r="AN41" s="13"/>
      <c r="AO41" s="14"/>
      <c r="AP41" s="15"/>
      <c r="AQ41" s="13"/>
      <c r="AR41" s="14"/>
      <c r="AS41" s="15"/>
      <c r="AT41" s="13"/>
      <c r="AU41" s="14"/>
      <c r="AV41" s="15"/>
      <c r="AW41" s="13"/>
      <c r="AX41" s="14"/>
      <c r="AY41" s="15"/>
      <c r="AZ41" s="13"/>
      <c r="BA41" s="14"/>
      <c r="BB41" s="15"/>
      <c r="BC41" s="13"/>
      <c r="BD41" s="14"/>
      <c r="BE41" s="15"/>
      <c r="BF41" s="13"/>
      <c r="BG41" s="14"/>
      <c r="BH41" s="15"/>
      <c r="BI41" s="13"/>
      <c r="BJ41" s="14"/>
      <c r="BK41" s="15"/>
      <c r="BL41" s="13"/>
      <c r="BM41" s="14"/>
      <c r="BN41" s="15"/>
      <c r="BO41" s="16"/>
      <c r="BQ41" s="93">
        <f t="shared" si="2"/>
        <v>0</v>
      </c>
    </row>
    <row r="42" spans="1:69" ht="18" customHeight="1" x14ac:dyDescent="0.15">
      <c r="A42" s="118">
        <f t="shared" si="0"/>
        <v>0</v>
      </c>
      <c r="B42" s="94"/>
      <c r="C42" s="259">
        <f t="shared" si="1"/>
        <v>32</v>
      </c>
      <c r="D42" s="16"/>
      <c r="E42" s="7"/>
      <c r="F42" s="8"/>
      <c r="G42" s="9"/>
      <c r="H42" s="10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2"/>
      <c r="AK42" s="13"/>
      <c r="AL42" s="14"/>
      <c r="AM42" s="15"/>
      <c r="AN42" s="13"/>
      <c r="AO42" s="14"/>
      <c r="AP42" s="15"/>
      <c r="AQ42" s="13"/>
      <c r="AR42" s="14"/>
      <c r="AS42" s="15"/>
      <c r="AT42" s="13"/>
      <c r="AU42" s="14"/>
      <c r="AV42" s="15"/>
      <c r="AW42" s="13"/>
      <c r="AX42" s="14"/>
      <c r="AY42" s="15"/>
      <c r="AZ42" s="13"/>
      <c r="BA42" s="14"/>
      <c r="BB42" s="15"/>
      <c r="BC42" s="13"/>
      <c r="BD42" s="14"/>
      <c r="BE42" s="15"/>
      <c r="BF42" s="13"/>
      <c r="BG42" s="14"/>
      <c r="BH42" s="15"/>
      <c r="BI42" s="13"/>
      <c r="BJ42" s="14"/>
      <c r="BK42" s="15"/>
      <c r="BL42" s="13"/>
      <c r="BM42" s="14"/>
      <c r="BN42" s="15"/>
      <c r="BO42" s="16"/>
      <c r="BQ42" s="93">
        <f t="shared" si="2"/>
        <v>0</v>
      </c>
    </row>
    <row r="43" spans="1:69" ht="18" customHeight="1" x14ac:dyDescent="0.15">
      <c r="A43" s="118">
        <f t="shared" ref="A43:A74" si="3">IFERROR(IF(AND(OR($C43=1,AND($C43&gt;1,$BQ43&gt;0)), TRIM($D43)=""),1001,0),3)</f>
        <v>0</v>
      </c>
      <c r="B43" s="94"/>
      <c r="C43" s="259">
        <f t="shared" si="1"/>
        <v>33</v>
      </c>
      <c r="D43" s="16"/>
      <c r="E43" s="7"/>
      <c r="F43" s="8"/>
      <c r="G43" s="9"/>
      <c r="H43" s="10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2"/>
      <c r="AK43" s="13"/>
      <c r="AL43" s="14"/>
      <c r="AM43" s="15"/>
      <c r="AN43" s="13"/>
      <c r="AO43" s="14"/>
      <c r="AP43" s="15"/>
      <c r="AQ43" s="13"/>
      <c r="AR43" s="14"/>
      <c r="AS43" s="15"/>
      <c r="AT43" s="13"/>
      <c r="AU43" s="14"/>
      <c r="AV43" s="15"/>
      <c r="AW43" s="13"/>
      <c r="AX43" s="14"/>
      <c r="AY43" s="15"/>
      <c r="AZ43" s="13"/>
      <c r="BA43" s="14"/>
      <c r="BB43" s="15"/>
      <c r="BC43" s="13"/>
      <c r="BD43" s="14"/>
      <c r="BE43" s="15"/>
      <c r="BF43" s="13"/>
      <c r="BG43" s="14"/>
      <c r="BH43" s="15"/>
      <c r="BI43" s="13"/>
      <c r="BJ43" s="14"/>
      <c r="BK43" s="15"/>
      <c r="BL43" s="13"/>
      <c r="BM43" s="14"/>
      <c r="BN43" s="15"/>
      <c r="BO43" s="16"/>
      <c r="BQ43" s="93">
        <f t="shared" si="2"/>
        <v>0</v>
      </c>
    </row>
    <row r="44" spans="1:69" ht="18" customHeight="1" x14ac:dyDescent="0.15">
      <c r="A44" s="118">
        <f t="shared" si="3"/>
        <v>0</v>
      </c>
      <c r="B44" s="94"/>
      <c r="C44" s="259">
        <f t="shared" si="1"/>
        <v>34</v>
      </c>
      <c r="D44" s="16"/>
      <c r="E44" s="7"/>
      <c r="F44" s="8"/>
      <c r="G44" s="9"/>
      <c r="H44" s="10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2"/>
      <c r="AK44" s="13"/>
      <c r="AL44" s="14"/>
      <c r="AM44" s="15"/>
      <c r="AN44" s="13"/>
      <c r="AO44" s="14"/>
      <c r="AP44" s="15"/>
      <c r="AQ44" s="13"/>
      <c r="AR44" s="14"/>
      <c r="AS44" s="15"/>
      <c r="AT44" s="13"/>
      <c r="AU44" s="14"/>
      <c r="AV44" s="15"/>
      <c r="AW44" s="13"/>
      <c r="AX44" s="14"/>
      <c r="AY44" s="15"/>
      <c r="AZ44" s="13"/>
      <c r="BA44" s="14"/>
      <c r="BB44" s="15"/>
      <c r="BC44" s="13"/>
      <c r="BD44" s="14"/>
      <c r="BE44" s="15"/>
      <c r="BF44" s="13"/>
      <c r="BG44" s="14"/>
      <c r="BH44" s="15"/>
      <c r="BI44" s="13"/>
      <c r="BJ44" s="14"/>
      <c r="BK44" s="15"/>
      <c r="BL44" s="13"/>
      <c r="BM44" s="14"/>
      <c r="BN44" s="15"/>
      <c r="BO44" s="16"/>
      <c r="BQ44" s="93">
        <f t="shared" si="2"/>
        <v>0</v>
      </c>
    </row>
    <row r="45" spans="1:69" ht="18" customHeight="1" x14ac:dyDescent="0.15">
      <c r="A45" s="118">
        <f t="shared" si="3"/>
        <v>0</v>
      </c>
      <c r="B45" s="94"/>
      <c r="C45" s="259">
        <f t="shared" si="1"/>
        <v>35</v>
      </c>
      <c r="D45" s="16"/>
      <c r="E45" s="7"/>
      <c r="F45" s="8"/>
      <c r="G45" s="9"/>
      <c r="H45" s="10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2"/>
      <c r="AK45" s="13"/>
      <c r="AL45" s="14"/>
      <c r="AM45" s="15"/>
      <c r="AN45" s="13"/>
      <c r="AO45" s="14"/>
      <c r="AP45" s="15"/>
      <c r="AQ45" s="13"/>
      <c r="AR45" s="14"/>
      <c r="AS45" s="15"/>
      <c r="AT45" s="13"/>
      <c r="AU45" s="14"/>
      <c r="AV45" s="15"/>
      <c r="AW45" s="13"/>
      <c r="AX45" s="14"/>
      <c r="AY45" s="15"/>
      <c r="AZ45" s="13"/>
      <c r="BA45" s="14"/>
      <c r="BB45" s="15"/>
      <c r="BC45" s="13"/>
      <c r="BD45" s="14"/>
      <c r="BE45" s="15"/>
      <c r="BF45" s="13"/>
      <c r="BG45" s="14"/>
      <c r="BH45" s="15"/>
      <c r="BI45" s="13"/>
      <c r="BJ45" s="14"/>
      <c r="BK45" s="15"/>
      <c r="BL45" s="13"/>
      <c r="BM45" s="14"/>
      <c r="BN45" s="15"/>
      <c r="BO45" s="16"/>
      <c r="BQ45" s="93">
        <f t="shared" si="2"/>
        <v>0</v>
      </c>
    </row>
    <row r="46" spans="1:69" ht="18" customHeight="1" x14ac:dyDescent="0.15">
      <c r="A46" s="118">
        <f t="shared" si="3"/>
        <v>0</v>
      </c>
      <c r="B46" s="94"/>
      <c r="C46" s="259">
        <f t="shared" si="1"/>
        <v>36</v>
      </c>
      <c r="D46" s="16"/>
      <c r="E46" s="7"/>
      <c r="F46" s="8"/>
      <c r="G46" s="9"/>
      <c r="H46" s="10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2"/>
      <c r="AK46" s="13"/>
      <c r="AL46" s="14"/>
      <c r="AM46" s="15"/>
      <c r="AN46" s="13"/>
      <c r="AO46" s="14"/>
      <c r="AP46" s="15"/>
      <c r="AQ46" s="13"/>
      <c r="AR46" s="14"/>
      <c r="AS46" s="15"/>
      <c r="AT46" s="13"/>
      <c r="AU46" s="14"/>
      <c r="AV46" s="15"/>
      <c r="AW46" s="13"/>
      <c r="AX46" s="14"/>
      <c r="AY46" s="15"/>
      <c r="AZ46" s="13"/>
      <c r="BA46" s="14"/>
      <c r="BB46" s="15"/>
      <c r="BC46" s="13"/>
      <c r="BD46" s="14"/>
      <c r="BE46" s="15"/>
      <c r="BF46" s="13"/>
      <c r="BG46" s="14"/>
      <c r="BH46" s="15"/>
      <c r="BI46" s="13"/>
      <c r="BJ46" s="14"/>
      <c r="BK46" s="15"/>
      <c r="BL46" s="13"/>
      <c r="BM46" s="14"/>
      <c r="BN46" s="15"/>
      <c r="BO46" s="16"/>
      <c r="BQ46" s="93">
        <f t="shared" si="2"/>
        <v>0</v>
      </c>
    </row>
    <row r="47" spans="1:69" ht="18" customHeight="1" x14ac:dyDescent="0.15">
      <c r="A47" s="118">
        <f t="shared" si="3"/>
        <v>0</v>
      </c>
      <c r="B47" s="94"/>
      <c r="C47" s="259">
        <f t="shared" si="1"/>
        <v>37</v>
      </c>
      <c r="D47" s="16"/>
      <c r="E47" s="7"/>
      <c r="F47" s="8"/>
      <c r="G47" s="9"/>
      <c r="H47" s="10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2"/>
      <c r="AK47" s="13"/>
      <c r="AL47" s="14"/>
      <c r="AM47" s="15"/>
      <c r="AN47" s="13"/>
      <c r="AO47" s="14"/>
      <c r="AP47" s="15"/>
      <c r="AQ47" s="13"/>
      <c r="AR47" s="14"/>
      <c r="AS47" s="15"/>
      <c r="AT47" s="13"/>
      <c r="AU47" s="14"/>
      <c r="AV47" s="15"/>
      <c r="AW47" s="13"/>
      <c r="AX47" s="14"/>
      <c r="AY47" s="15"/>
      <c r="AZ47" s="13"/>
      <c r="BA47" s="14"/>
      <c r="BB47" s="15"/>
      <c r="BC47" s="13"/>
      <c r="BD47" s="14"/>
      <c r="BE47" s="15"/>
      <c r="BF47" s="13"/>
      <c r="BG47" s="14"/>
      <c r="BH47" s="15"/>
      <c r="BI47" s="13"/>
      <c r="BJ47" s="14"/>
      <c r="BK47" s="15"/>
      <c r="BL47" s="13"/>
      <c r="BM47" s="14"/>
      <c r="BN47" s="15"/>
      <c r="BO47" s="16"/>
      <c r="BQ47" s="93">
        <f t="shared" si="2"/>
        <v>0</v>
      </c>
    </row>
    <row r="48" spans="1:69" ht="18" customHeight="1" x14ac:dyDescent="0.15">
      <c r="A48" s="118">
        <f t="shared" si="3"/>
        <v>0</v>
      </c>
      <c r="B48" s="94"/>
      <c r="C48" s="259">
        <f t="shared" si="1"/>
        <v>38</v>
      </c>
      <c r="D48" s="16"/>
      <c r="E48" s="7"/>
      <c r="F48" s="8"/>
      <c r="G48" s="9"/>
      <c r="H48" s="10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2"/>
      <c r="AK48" s="13"/>
      <c r="AL48" s="14"/>
      <c r="AM48" s="15"/>
      <c r="AN48" s="13"/>
      <c r="AO48" s="14"/>
      <c r="AP48" s="15"/>
      <c r="AQ48" s="13"/>
      <c r="AR48" s="14"/>
      <c r="AS48" s="15"/>
      <c r="AT48" s="13"/>
      <c r="AU48" s="14"/>
      <c r="AV48" s="15"/>
      <c r="AW48" s="13"/>
      <c r="AX48" s="14"/>
      <c r="AY48" s="15"/>
      <c r="AZ48" s="13"/>
      <c r="BA48" s="14"/>
      <c r="BB48" s="15"/>
      <c r="BC48" s="13"/>
      <c r="BD48" s="14"/>
      <c r="BE48" s="15"/>
      <c r="BF48" s="13"/>
      <c r="BG48" s="14"/>
      <c r="BH48" s="15"/>
      <c r="BI48" s="13"/>
      <c r="BJ48" s="14"/>
      <c r="BK48" s="15"/>
      <c r="BL48" s="13"/>
      <c r="BM48" s="14"/>
      <c r="BN48" s="15"/>
      <c r="BO48" s="16"/>
      <c r="BQ48" s="93">
        <f t="shared" si="2"/>
        <v>0</v>
      </c>
    </row>
    <row r="49" spans="1:69" ht="18" customHeight="1" x14ac:dyDescent="0.15">
      <c r="A49" s="118">
        <f t="shared" si="3"/>
        <v>0</v>
      </c>
      <c r="B49" s="94"/>
      <c r="C49" s="259">
        <f t="shared" si="1"/>
        <v>39</v>
      </c>
      <c r="D49" s="16"/>
      <c r="E49" s="7"/>
      <c r="F49" s="8"/>
      <c r="G49" s="9"/>
      <c r="H49" s="10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2"/>
      <c r="AK49" s="13"/>
      <c r="AL49" s="14"/>
      <c r="AM49" s="15"/>
      <c r="AN49" s="13"/>
      <c r="AO49" s="14"/>
      <c r="AP49" s="15"/>
      <c r="AQ49" s="13"/>
      <c r="AR49" s="14"/>
      <c r="AS49" s="15"/>
      <c r="AT49" s="13"/>
      <c r="AU49" s="14"/>
      <c r="AV49" s="15"/>
      <c r="AW49" s="13"/>
      <c r="AX49" s="14"/>
      <c r="AY49" s="15"/>
      <c r="AZ49" s="13"/>
      <c r="BA49" s="14"/>
      <c r="BB49" s="15"/>
      <c r="BC49" s="13"/>
      <c r="BD49" s="14"/>
      <c r="BE49" s="15"/>
      <c r="BF49" s="13"/>
      <c r="BG49" s="14"/>
      <c r="BH49" s="15"/>
      <c r="BI49" s="13"/>
      <c r="BJ49" s="14"/>
      <c r="BK49" s="15"/>
      <c r="BL49" s="13"/>
      <c r="BM49" s="14"/>
      <c r="BN49" s="15"/>
      <c r="BO49" s="16"/>
      <c r="BQ49" s="93">
        <f t="shared" si="2"/>
        <v>0</v>
      </c>
    </row>
    <row r="50" spans="1:69" ht="18" customHeight="1" x14ac:dyDescent="0.15">
      <c r="A50" s="118">
        <f t="shared" si="3"/>
        <v>0</v>
      </c>
      <c r="B50" s="94"/>
      <c r="C50" s="259">
        <f t="shared" si="1"/>
        <v>40</v>
      </c>
      <c r="D50" s="16"/>
      <c r="E50" s="7"/>
      <c r="F50" s="8"/>
      <c r="G50" s="9"/>
      <c r="H50" s="10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2"/>
      <c r="AK50" s="13"/>
      <c r="AL50" s="14"/>
      <c r="AM50" s="15"/>
      <c r="AN50" s="13"/>
      <c r="AO50" s="14"/>
      <c r="AP50" s="15"/>
      <c r="AQ50" s="13"/>
      <c r="AR50" s="14"/>
      <c r="AS50" s="15"/>
      <c r="AT50" s="13"/>
      <c r="AU50" s="14"/>
      <c r="AV50" s="15"/>
      <c r="AW50" s="13"/>
      <c r="AX50" s="14"/>
      <c r="AY50" s="15"/>
      <c r="AZ50" s="13"/>
      <c r="BA50" s="14"/>
      <c r="BB50" s="15"/>
      <c r="BC50" s="13"/>
      <c r="BD50" s="14"/>
      <c r="BE50" s="15"/>
      <c r="BF50" s="13"/>
      <c r="BG50" s="14"/>
      <c r="BH50" s="15"/>
      <c r="BI50" s="13"/>
      <c r="BJ50" s="14"/>
      <c r="BK50" s="15"/>
      <c r="BL50" s="13"/>
      <c r="BM50" s="14"/>
      <c r="BN50" s="15"/>
      <c r="BO50" s="16"/>
      <c r="BQ50" s="93">
        <f t="shared" si="2"/>
        <v>0</v>
      </c>
    </row>
    <row r="51" spans="1:69" ht="18" customHeight="1" x14ac:dyDescent="0.15">
      <c r="A51" s="118">
        <f t="shared" si="3"/>
        <v>0</v>
      </c>
      <c r="B51" s="94"/>
      <c r="C51" s="259">
        <f t="shared" si="1"/>
        <v>41</v>
      </c>
      <c r="D51" s="16"/>
      <c r="E51" s="7"/>
      <c r="F51" s="8"/>
      <c r="G51" s="9"/>
      <c r="H51" s="10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2"/>
      <c r="AK51" s="13"/>
      <c r="AL51" s="14"/>
      <c r="AM51" s="15"/>
      <c r="AN51" s="13"/>
      <c r="AO51" s="14"/>
      <c r="AP51" s="15"/>
      <c r="AQ51" s="13"/>
      <c r="AR51" s="14"/>
      <c r="AS51" s="15"/>
      <c r="AT51" s="13"/>
      <c r="AU51" s="14"/>
      <c r="AV51" s="15"/>
      <c r="AW51" s="13"/>
      <c r="AX51" s="14"/>
      <c r="AY51" s="15"/>
      <c r="AZ51" s="13"/>
      <c r="BA51" s="14"/>
      <c r="BB51" s="15"/>
      <c r="BC51" s="13"/>
      <c r="BD51" s="14"/>
      <c r="BE51" s="15"/>
      <c r="BF51" s="13"/>
      <c r="BG51" s="14"/>
      <c r="BH51" s="15"/>
      <c r="BI51" s="13"/>
      <c r="BJ51" s="14"/>
      <c r="BK51" s="15"/>
      <c r="BL51" s="13"/>
      <c r="BM51" s="14"/>
      <c r="BN51" s="15"/>
      <c r="BO51" s="16"/>
      <c r="BQ51" s="93">
        <f t="shared" si="2"/>
        <v>0</v>
      </c>
    </row>
    <row r="52" spans="1:69" ht="18" customHeight="1" x14ac:dyDescent="0.15">
      <c r="A52" s="118">
        <f t="shared" si="3"/>
        <v>0</v>
      </c>
      <c r="B52" s="94"/>
      <c r="C52" s="259">
        <f t="shared" si="1"/>
        <v>42</v>
      </c>
      <c r="D52" s="16"/>
      <c r="E52" s="7"/>
      <c r="F52" s="8"/>
      <c r="G52" s="9"/>
      <c r="H52" s="10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2"/>
      <c r="AK52" s="13"/>
      <c r="AL52" s="14"/>
      <c r="AM52" s="15"/>
      <c r="AN52" s="13"/>
      <c r="AO52" s="14"/>
      <c r="AP52" s="15"/>
      <c r="AQ52" s="13"/>
      <c r="AR52" s="14"/>
      <c r="AS52" s="15"/>
      <c r="AT52" s="13"/>
      <c r="AU52" s="14"/>
      <c r="AV52" s="15"/>
      <c r="AW52" s="13"/>
      <c r="AX52" s="14"/>
      <c r="AY52" s="15"/>
      <c r="AZ52" s="13"/>
      <c r="BA52" s="14"/>
      <c r="BB52" s="15"/>
      <c r="BC52" s="13"/>
      <c r="BD52" s="14"/>
      <c r="BE52" s="15"/>
      <c r="BF52" s="13"/>
      <c r="BG52" s="14"/>
      <c r="BH52" s="15"/>
      <c r="BI52" s="13"/>
      <c r="BJ52" s="14"/>
      <c r="BK52" s="15"/>
      <c r="BL52" s="13"/>
      <c r="BM52" s="14"/>
      <c r="BN52" s="15"/>
      <c r="BO52" s="16"/>
      <c r="BQ52" s="93">
        <f t="shared" si="2"/>
        <v>0</v>
      </c>
    </row>
    <row r="53" spans="1:69" ht="18" customHeight="1" x14ac:dyDescent="0.15">
      <c r="A53" s="118">
        <f t="shared" si="3"/>
        <v>0</v>
      </c>
      <c r="B53" s="94"/>
      <c r="C53" s="259">
        <f t="shared" si="1"/>
        <v>43</v>
      </c>
      <c r="D53" s="16"/>
      <c r="E53" s="7"/>
      <c r="F53" s="8"/>
      <c r="G53" s="9"/>
      <c r="H53" s="10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2"/>
      <c r="AK53" s="13"/>
      <c r="AL53" s="14"/>
      <c r="AM53" s="15"/>
      <c r="AN53" s="13"/>
      <c r="AO53" s="14"/>
      <c r="AP53" s="15"/>
      <c r="AQ53" s="13"/>
      <c r="AR53" s="14"/>
      <c r="AS53" s="15"/>
      <c r="AT53" s="13"/>
      <c r="AU53" s="14"/>
      <c r="AV53" s="15"/>
      <c r="AW53" s="13"/>
      <c r="AX53" s="14"/>
      <c r="AY53" s="15"/>
      <c r="AZ53" s="13"/>
      <c r="BA53" s="14"/>
      <c r="BB53" s="15"/>
      <c r="BC53" s="13"/>
      <c r="BD53" s="14"/>
      <c r="BE53" s="15"/>
      <c r="BF53" s="13"/>
      <c r="BG53" s="14"/>
      <c r="BH53" s="15"/>
      <c r="BI53" s="13"/>
      <c r="BJ53" s="14"/>
      <c r="BK53" s="15"/>
      <c r="BL53" s="13"/>
      <c r="BM53" s="14"/>
      <c r="BN53" s="15"/>
      <c r="BO53" s="16"/>
      <c r="BQ53" s="93">
        <f t="shared" si="2"/>
        <v>0</v>
      </c>
    </row>
    <row r="54" spans="1:69" ht="18" customHeight="1" x14ac:dyDescent="0.15">
      <c r="A54" s="118">
        <f t="shared" si="3"/>
        <v>0</v>
      </c>
      <c r="B54" s="94"/>
      <c r="C54" s="259">
        <f t="shared" si="1"/>
        <v>44</v>
      </c>
      <c r="D54" s="16"/>
      <c r="E54" s="7"/>
      <c r="F54" s="8"/>
      <c r="G54" s="9"/>
      <c r="H54" s="10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2"/>
      <c r="AK54" s="13"/>
      <c r="AL54" s="14"/>
      <c r="AM54" s="15"/>
      <c r="AN54" s="13"/>
      <c r="AO54" s="14"/>
      <c r="AP54" s="15"/>
      <c r="AQ54" s="13"/>
      <c r="AR54" s="14"/>
      <c r="AS54" s="15"/>
      <c r="AT54" s="13"/>
      <c r="AU54" s="14"/>
      <c r="AV54" s="15"/>
      <c r="AW54" s="13"/>
      <c r="AX54" s="14"/>
      <c r="AY54" s="15"/>
      <c r="AZ54" s="13"/>
      <c r="BA54" s="14"/>
      <c r="BB54" s="15"/>
      <c r="BC54" s="13"/>
      <c r="BD54" s="14"/>
      <c r="BE54" s="15"/>
      <c r="BF54" s="13"/>
      <c r="BG54" s="14"/>
      <c r="BH54" s="15"/>
      <c r="BI54" s="13"/>
      <c r="BJ54" s="14"/>
      <c r="BK54" s="15"/>
      <c r="BL54" s="13"/>
      <c r="BM54" s="14"/>
      <c r="BN54" s="15"/>
      <c r="BO54" s="16"/>
      <c r="BQ54" s="93">
        <f t="shared" si="2"/>
        <v>0</v>
      </c>
    </row>
    <row r="55" spans="1:69" ht="18" customHeight="1" x14ac:dyDescent="0.15">
      <c r="A55" s="118">
        <f t="shared" si="3"/>
        <v>0</v>
      </c>
      <c r="B55" s="94"/>
      <c r="C55" s="259">
        <f t="shared" si="1"/>
        <v>45</v>
      </c>
      <c r="D55" s="16"/>
      <c r="E55" s="7"/>
      <c r="F55" s="8"/>
      <c r="G55" s="9"/>
      <c r="H55" s="10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2"/>
      <c r="AK55" s="13"/>
      <c r="AL55" s="14"/>
      <c r="AM55" s="15"/>
      <c r="AN55" s="13"/>
      <c r="AO55" s="14"/>
      <c r="AP55" s="15"/>
      <c r="AQ55" s="13"/>
      <c r="AR55" s="14"/>
      <c r="AS55" s="15"/>
      <c r="AT55" s="13"/>
      <c r="AU55" s="14"/>
      <c r="AV55" s="15"/>
      <c r="AW55" s="13"/>
      <c r="AX55" s="14"/>
      <c r="AY55" s="15"/>
      <c r="AZ55" s="13"/>
      <c r="BA55" s="14"/>
      <c r="BB55" s="15"/>
      <c r="BC55" s="13"/>
      <c r="BD55" s="14"/>
      <c r="BE55" s="15"/>
      <c r="BF55" s="13"/>
      <c r="BG55" s="14"/>
      <c r="BH55" s="15"/>
      <c r="BI55" s="13"/>
      <c r="BJ55" s="14"/>
      <c r="BK55" s="15"/>
      <c r="BL55" s="13"/>
      <c r="BM55" s="14"/>
      <c r="BN55" s="15"/>
      <c r="BO55" s="16"/>
      <c r="BQ55" s="93">
        <f t="shared" si="2"/>
        <v>0</v>
      </c>
    </row>
    <row r="56" spans="1:69" ht="18" customHeight="1" x14ac:dyDescent="0.15">
      <c r="A56" s="118">
        <f t="shared" si="3"/>
        <v>0</v>
      </c>
      <c r="B56" s="94"/>
      <c r="C56" s="259">
        <f t="shared" si="1"/>
        <v>46</v>
      </c>
      <c r="D56" s="16"/>
      <c r="E56" s="7"/>
      <c r="F56" s="8"/>
      <c r="G56" s="9"/>
      <c r="H56" s="10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2"/>
      <c r="AK56" s="13"/>
      <c r="AL56" s="14"/>
      <c r="AM56" s="15"/>
      <c r="AN56" s="13"/>
      <c r="AO56" s="14"/>
      <c r="AP56" s="15"/>
      <c r="AQ56" s="13"/>
      <c r="AR56" s="14"/>
      <c r="AS56" s="15"/>
      <c r="AT56" s="13"/>
      <c r="AU56" s="14"/>
      <c r="AV56" s="15"/>
      <c r="AW56" s="13"/>
      <c r="AX56" s="14"/>
      <c r="AY56" s="15"/>
      <c r="AZ56" s="13"/>
      <c r="BA56" s="14"/>
      <c r="BB56" s="15"/>
      <c r="BC56" s="13"/>
      <c r="BD56" s="14"/>
      <c r="BE56" s="15"/>
      <c r="BF56" s="13"/>
      <c r="BG56" s="14"/>
      <c r="BH56" s="15"/>
      <c r="BI56" s="13"/>
      <c r="BJ56" s="14"/>
      <c r="BK56" s="15"/>
      <c r="BL56" s="13"/>
      <c r="BM56" s="14"/>
      <c r="BN56" s="15"/>
      <c r="BO56" s="16"/>
      <c r="BQ56" s="93">
        <f t="shared" si="2"/>
        <v>0</v>
      </c>
    </row>
    <row r="57" spans="1:69" ht="18" customHeight="1" x14ac:dyDescent="0.15">
      <c r="A57" s="118">
        <f t="shared" si="3"/>
        <v>0</v>
      </c>
      <c r="B57" s="94"/>
      <c r="C57" s="259">
        <f t="shared" si="1"/>
        <v>47</v>
      </c>
      <c r="D57" s="16"/>
      <c r="E57" s="7"/>
      <c r="F57" s="8"/>
      <c r="G57" s="9"/>
      <c r="H57" s="10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2"/>
      <c r="AK57" s="13"/>
      <c r="AL57" s="14"/>
      <c r="AM57" s="15"/>
      <c r="AN57" s="13"/>
      <c r="AO57" s="14"/>
      <c r="AP57" s="15"/>
      <c r="AQ57" s="13"/>
      <c r="AR57" s="14"/>
      <c r="AS57" s="15"/>
      <c r="AT57" s="13"/>
      <c r="AU57" s="14"/>
      <c r="AV57" s="15"/>
      <c r="AW57" s="13"/>
      <c r="AX57" s="14"/>
      <c r="AY57" s="15"/>
      <c r="AZ57" s="13"/>
      <c r="BA57" s="14"/>
      <c r="BB57" s="15"/>
      <c r="BC57" s="13"/>
      <c r="BD57" s="14"/>
      <c r="BE57" s="15"/>
      <c r="BF57" s="13"/>
      <c r="BG57" s="14"/>
      <c r="BH57" s="15"/>
      <c r="BI57" s="13"/>
      <c r="BJ57" s="14"/>
      <c r="BK57" s="15"/>
      <c r="BL57" s="13"/>
      <c r="BM57" s="14"/>
      <c r="BN57" s="15"/>
      <c r="BO57" s="16"/>
      <c r="BQ57" s="93">
        <f t="shared" si="2"/>
        <v>0</v>
      </c>
    </row>
    <row r="58" spans="1:69" ht="18" customHeight="1" x14ac:dyDescent="0.15">
      <c r="A58" s="118">
        <f t="shared" si="3"/>
        <v>0</v>
      </c>
      <c r="B58" s="94"/>
      <c r="C58" s="259">
        <f t="shared" si="1"/>
        <v>48</v>
      </c>
      <c r="D58" s="16"/>
      <c r="E58" s="7"/>
      <c r="F58" s="8"/>
      <c r="G58" s="9"/>
      <c r="H58" s="10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2"/>
      <c r="AK58" s="13"/>
      <c r="AL58" s="14"/>
      <c r="AM58" s="15"/>
      <c r="AN58" s="13"/>
      <c r="AO58" s="14"/>
      <c r="AP58" s="15"/>
      <c r="AQ58" s="13"/>
      <c r="AR58" s="14"/>
      <c r="AS58" s="15"/>
      <c r="AT58" s="13"/>
      <c r="AU58" s="14"/>
      <c r="AV58" s="15"/>
      <c r="AW58" s="13"/>
      <c r="AX58" s="14"/>
      <c r="AY58" s="15"/>
      <c r="AZ58" s="13"/>
      <c r="BA58" s="14"/>
      <c r="BB58" s="15"/>
      <c r="BC58" s="13"/>
      <c r="BD58" s="14"/>
      <c r="BE58" s="15"/>
      <c r="BF58" s="13"/>
      <c r="BG58" s="14"/>
      <c r="BH58" s="15"/>
      <c r="BI58" s="13"/>
      <c r="BJ58" s="14"/>
      <c r="BK58" s="15"/>
      <c r="BL58" s="13"/>
      <c r="BM58" s="14"/>
      <c r="BN58" s="15"/>
      <c r="BO58" s="16"/>
      <c r="BQ58" s="93">
        <f t="shared" si="2"/>
        <v>0</v>
      </c>
    </row>
    <row r="59" spans="1:69" ht="18" customHeight="1" x14ac:dyDescent="0.15">
      <c r="A59" s="118">
        <f t="shared" si="3"/>
        <v>0</v>
      </c>
      <c r="B59" s="94"/>
      <c r="C59" s="259">
        <f t="shared" si="1"/>
        <v>49</v>
      </c>
      <c r="D59" s="16"/>
      <c r="E59" s="7"/>
      <c r="F59" s="8"/>
      <c r="G59" s="9"/>
      <c r="H59" s="10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2"/>
      <c r="AK59" s="13"/>
      <c r="AL59" s="14"/>
      <c r="AM59" s="15"/>
      <c r="AN59" s="13"/>
      <c r="AO59" s="14"/>
      <c r="AP59" s="15"/>
      <c r="AQ59" s="13"/>
      <c r="AR59" s="14"/>
      <c r="AS59" s="15"/>
      <c r="AT59" s="13"/>
      <c r="AU59" s="14"/>
      <c r="AV59" s="15"/>
      <c r="AW59" s="13"/>
      <c r="AX59" s="14"/>
      <c r="AY59" s="15"/>
      <c r="AZ59" s="13"/>
      <c r="BA59" s="14"/>
      <c r="BB59" s="15"/>
      <c r="BC59" s="13"/>
      <c r="BD59" s="14"/>
      <c r="BE59" s="15"/>
      <c r="BF59" s="13"/>
      <c r="BG59" s="14"/>
      <c r="BH59" s="15"/>
      <c r="BI59" s="13"/>
      <c r="BJ59" s="14"/>
      <c r="BK59" s="15"/>
      <c r="BL59" s="13"/>
      <c r="BM59" s="14"/>
      <c r="BN59" s="15"/>
      <c r="BO59" s="16"/>
      <c r="BQ59" s="93">
        <f t="shared" si="2"/>
        <v>0</v>
      </c>
    </row>
    <row r="60" spans="1:69" ht="18" customHeight="1" x14ac:dyDescent="0.15">
      <c r="A60" s="118">
        <f t="shared" si="3"/>
        <v>0</v>
      </c>
      <c r="B60" s="94"/>
      <c r="C60" s="259">
        <f t="shared" si="1"/>
        <v>50</v>
      </c>
      <c r="D60" s="16"/>
      <c r="E60" s="7"/>
      <c r="F60" s="8"/>
      <c r="G60" s="9"/>
      <c r="H60" s="10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2"/>
      <c r="AK60" s="13"/>
      <c r="AL60" s="14"/>
      <c r="AM60" s="15"/>
      <c r="AN60" s="13"/>
      <c r="AO60" s="14"/>
      <c r="AP60" s="15"/>
      <c r="AQ60" s="13"/>
      <c r="AR60" s="14"/>
      <c r="AS60" s="15"/>
      <c r="AT60" s="13"/>
      <c r="AU60" s="14"/>
      <c r="AV60" s="15"/>
      <c r="AW60" s="13"/>
      <c r="AX60" s="14"/>
      <c r="AY60" s="15"/>
      <c r="AZ60" s="13"/>
      <c r="BA60" s="14"/>
      <c r="BB60" s="15"/>
      <c r="BC60" s="13"/>
      <c r="BD60" s="14"/>
      <c r="BE60" s="15"/>
      <c r="BF60" s="13"/>
      <c r="BG60" s="14"/>
      <c r="BH60" s="15"/>
      <c r="BI60" s="13"/>
      <c r="BJ60" s="14"/>
      <c r="BK60" s="15"/>
      <c r="BL60" s="13"/>
      <c r="BM60" s="14"/>
      <c r="BN60" s="15"/>
      <c r="BO60" s="16"/>
      <c r="BQ60" s="93">
        <f t="shared" si="2"/>
        <v>0</v>
      </c>
    </row>
    <row r="61" spans="1:69" ht="18" customHeight="1" x14ac:dyDescent="0.15">
      <c r="A61" s="118">
        <f t="shared" si="3"/>
        <v>0</v>
      </c>
      <c r="B61" s="94"/>
      <c r="C61" s="259">
        <f t="shared" si="1"/>
        <v>51</v>
      </c>
      <c r="D61" s="16"/>
      <c r="E61" s="7"/>
      <c r="F61" s="8"/>
      <c r="G61" s="9"/>
      <c r="H61" s="10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2"/>
      <c r="AK61" s="13"/>
      <c r="AL61" s="14"/>
      <c r="AM61" s="15"/>
      <c r="AN61" s="13"/>
      <c r="AO61" s="14"/>
      <c r="AP61" s="15"/>
      <c r="AQ61" s="13"/>
      <c r="AR61" s="14"/>
      <c r="AS61" s="15"/>
      <c r="AT61" s="13"/>
      <c r="AU61" s="14"/>
      <c r="AV61" s="15"/>
      <c r="AW61" s="13"/>
      <c r="AX61" s="14"/>
      <c r="AY61" s="15"/>
      <c r="AZ61" s="13"/>
      <c r="BA61" s="14"/>
      <c r="BB61" s="15"/>
      <c r="BC61" s="13"/>
      <c r="BD61" s="14"/>
      <c r="BE61" s="15"/>
      <c r="BF61" s="13"/>
      <c r="BG61" s="14"/>
      <c r="BH61" s="15"/>
      <c r="BI61" s="13"/>
      <c r="BJ61" s="14"/>
      <c r="BK61" s="15"/>
      <c r="BL61" s="13"/>
      <c r="BM61" s="14"/>
      <c r="BN61" s="15"/>
      <c r="BO61" s="16"/>
      <c r="BQ61" s="93">
        <f t="shared" si="2"/>
        <v>0</v>
      </c>
    </row>
    <row r="62" spans="1:69" ht="18" customHeight="1" x14ac:dyDescent="0.15">
      <c r="A62" s="118">
        <f t="shared" si="3"/>
        <v>0</v>
      </c>
      <c r="B62" s="94"/>
      <c r="C62" s="259">
        <f t="shared" si="1"/>
        <v>52</v>
      </c>
      <c r="D62" s="16"/>
      <c r="E62" s="7"/>
      <c r="F62" s="8"/>
      <c r="G62" s="9"/>
      <c r="H62" s="10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2"/>
      <c r="AK62" s="13"/>
      <c r="AL62" s="14"/>
      <c r="AM62" s="15"/>
      <c r="AN62" s="13"/>
      <c r="AO62" s="14"/>
      <c r="AP62" s="15"/>
      <c r="AQ62" s="13"/>
      <c r="AR62" s="14"/>
      <c r="AS62" s="15"/>
      <c r="AT62" s="13"/>
      <c r="AU62" s="14"/>
      <c r="AV62" s="15"/>
      <c r="AW62" s="13"/>
      <c r="AX62" s="14"/>
      <c r="AY62" s="15"/>
      <c r="AZ62" s="13"/>
      <c r="BA62" s="14"/>
      <c r="BB62" s="15"/>
      <c r="BC62" s="13"/>
      <c r="BD62" s="14"/>
      <c r="BE62" s="15"/>
      <c r="BF62" s="13"/>
      <c r="BG62" s="14"/>
      <c r="BH62" s="15"/>
      <c r="BI62" s="13"/>
      <c r="BJ62" s="14"/>
      <c r="BK62" s="15"/>
      <c r="BL62" s="13"/>
      <c r="BM62" s="14"/>
      <c r="BN62" s="15"/>
      <c r="BO62" s="16"/>
      <c r="BQ62" s="93">
        <f t="shared" si="2"/>
        <v>0</v>
      </c>
    </row>
    <row r="63" spans="1:69" ht="18" customHeight="1" x14ac:dyDescent="0.15">
      <c r="A63" s="118">
        <f t="shared" si="3"/>
        <v>0</v>
      </c>
      <c r="B63" s="94"/>
      <c r="C63" s="259">
        <f t="shared" si="1"/>
        <v>53</v>
      </c>
      <c r="D63" s="16"/>
      <c r="E63" s="7"/>
      <c r="F63" s="8"/>
      <c r="G63" s="9"/>
      <c r="H63" s="10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2"/>
      <c r="AK63" s="13"/>
      <c r="AL63" s="14"/>
      <c r="AM63" s="15"/>
      <c r="AN63" s="13"/>
      <c r="AO63" s="14"/>
      <c r="AP63" s="15"/>
      <c r="AQ63" s="13"/>
      <c r="AR63" s="14"/>
      <c r="AS63" s="15"/>
      <c r="AT63" s="13"/>
      <c r="AU63" s="14"/>
      <c r="AV63" s="15"/>
      <c r="AW63" s="13"/>
      <c r="AX63" s="14"/>
      <c r="AY63" s="15"/>
      <c r="AZ63" s="13"/>
      <c r="BA63" s="14"/>
      <c r="BB63" s="15"/>
      <c r="BC63" s="13"/>
      <c r="BD63" s="14"/>
      <c r="BE63" s="15"/>
      <c r="BF63" s="13"/>
      <c r="BG63" s="14"/>
      <c r="BH63" s="15"/>
      <c r="BI63" s="13"/>
      <c r="BJ63" s="14"/>
      <c r="BK63" s="15"/>
      <c r="BL63" s="13"/>
      <c r="BM63" s="14"/>
      <c r="BN63" s="15"/>
      <c r="BO63" s="16"/>
      <c r="BQ63" s="93">
        <f t="shared" si="2"/>
        <v>0</v>
      </c>
    </row>
    <row r="64" spans="1:69" ht="18" customHeight="1" x14ac:dyDescent="0.15">
      <c r="A64" s="118">
        <f t="shared" si="3"/>
        <v>0</v>
      </c>
      <c r="B64" s="94"/>
      <c r="C64" s="259">
        <f t="shared" si="1"/>
        <v>54</v>
      </c>
      <c r="D64" s="16"/>
      <c r="E64" s="7"/>
      <c r="F64" s="8"/>
      <c r="G64" s="9"/>
      <c r="H64" s="10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2"/>
      <c r="AK64" s="13"/>
      <c r="AL64" s="14"/>
      <c r="AM64" s="15"/>
      <c r="AN64" s="13"/>
      <c r="AO64" s="14"/>
      <c r="AP64" s="15"/>
      <c r="AQ64" s="13"/>
      <c r="AR64" s="14"/>
      <c r="AS64" s="15"/>
      <c r="AT64" s="13"/>
      <c r="AU64" s="14"/>
      <c r="AV64" s="15"/>
      <c r="AW64" s="13"/>
      <c r="AX64" s="14"/>
      <c r="AY64" s="15"/>
      <c r="AZ64" s="13"/>
      <c r="BA64" s="14"/>
      <c r="BB64" s="15"/>
      <c r="BC64" s="13"/>
      <c r="BD64" s="14"/>
      <c r="BE64" s="15"/>
      <c r="BF64" s="13"/>
      <c r="BG64" s="14"/>
      <c r="BH64" s="15"/>
      <c r="BI64" s="13"/>
      <c r="BJ64" s="14"/>
      <c r="BK64" s="15"/>
      <c r="BL64" s="13"/>
      <c r="BM64" s="14"/>
      <c r="BN64" s="15"/>
      <c r="BO64" s="16"/>
      <c r="BQ64" s="93">
        <f t="shared" si="2"/>
        <v>0</v>
      </c>
    </row>
    <row r="65" spans="1:69" ht="18" customHeight="1" x14ac:dyDescent="0.15">
      <c r="A65" s="118">
        <f t="shared" si="3"/>
        <v>0</v>
      </c>
      <c r="B65" s="94"/>
      <c r="C65" s="259">
        <f t="shared" si="1"/>
        <v>55</v>
      </c>
      <c r="D65" s="16"/>
      <c r="E65" s="7"/>
      <c r="F65" s="8"/>
      <c r="G65" s="9"/>
      <c r="H65" s="10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2"/>
      <c r="AK65" s="13"/>
      <c r="AL65" s="14"/>
      <c r="AM65" s="15"/>
      <c r="AN65" s="13"/>
      <c r="AO65" s="14"/>
      <c r="AP65" s="15"/>
      <c r="AQ65" s="13"/>
      <c r="AR65" s="14"/>
      <c r="AS65" s="15"/>
      <c r="AT65" s="13"/>
      <c r="AU65" s="14"/>
      <c r="AV65" s="15"/>
      <c r="AW65" s="13"/>
      <c r="AX65" s="14"/>
      <c r="AY65" s="15"/>
      <c r="AZ65" s="13"/>
      <c r="BA65" s="14"/>
      <c r="BB65" s="15"/>
      <c r="BC65" s="13"/>
      <c r="BD65" s="14"/>
      <c r="BE65" s="15"/>
      <c r="BF65" s="13"/>
      <c r="BG65" s="14"/>
      <c r="BH65" s="15"/>
      <c r="BI65" s="13"/>
      <c r="BJ65" s="14"/>
      <c r="BK65" s="15"/>
      <c r="BL65" s="13"/>
      <c r="BM65" s="14"/>
      <c r="BN65" s="15"/>
      <c r="BO65" s="16"/>
      <c r="BQ65" s="93">
        <f t="shared" si="2"/>
        <v>0</v>
      </c>
    </row>
    <row r="66" spans="1:69" ht="18" customHeight="1" x14ac:dyDescent="0.15">
      <c r="A66" s="118">
        <f t="shared" si="3"/>
        <v>0</v>
      </c>
      <c r="B66" s="94"/>
      <c r="C66" s="259">
        <f t="shared" si="1"/>
        <v>56</v>
      </c>
      <c r="D66" s="16"/>
      <c r="E66" s="7"/>
      <c r="F66" s="8"/>
      <c r="G66" s="9"/>
      <c r="H66" s="10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2"/>
      <c r="AK66" s="13"/>
      <c r="AL66" s="14"/>
      <c r="AM66" s="15"/>
      <c r="AN66" s="13"/>
      <c r="AO66" s="14"/>
      <c r="AP66" s="15"/>
      <c r="AQ66" s="13"/>
      <c r="AR66" s="14"/>
      <c r="AS66" s="15"/>
      <c r="AT66" s="13"/>
      <c r="AU66" s="14"/>
      <c r="AV66" s="15"/>
      <c r="AW66" s="13"/>
      <c r="AX66" s="14"/>
      <c r="AY66" s="15"/>
      <c r="AZ66" s="13"/>
      <c r="BA66" s="14"/>
      <c r="BB66" s="15"/>
      <c r="BC66" s="13"/>
      <c r="BD66" s="14"/>
      <c r="BE66" s="15"/>
      <c r="BF66" s="13"/>
      <c r="BG66" s="14"/>
      <c r="BH66" s="15"/>
      <c r="BI66" s="13"/>
      <c r="BJ66" s="14"/>
      <c r="BK66" s="15"/>
      <c r="BL66" s="13"/>
      <c r="BM66" s="14"/>
      <c r="BN66" s="15"/>
      <c r="BO66" s="16"/>
      <c r="BQ66" s="93">
        <f t="shared" si="2"/>
        <v>0</v>
      </c>
    </row>
    <row r="67" spans="1:69" ht="18" customHeight="1" x14ac:dyDescent="0.15">
      <c r="A67" s="118">
        <f t="shared" si="3"/>
        <v>0</v>
      </c>
      <c r="B67" s="94"/>
      <c r="C67" s="259">
        <f t="shared" si="1"/>
        <v>57</v>
      </c>
      <c r="D67" s="16"/>
      <c r="E67" s="7"/>
      <c r="F67" s="8"/>
      <c r="G67" s="9"/>
      <c r="H67" s="10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2"/>
      <c r="AK67" s="13"/>
      <c r="AL67" s="14"/>
      <c r="AM67" s="15"/>
      <c r="AN67" s="13"/>
      <c r="AO67" s="14"/>
      <c r="AP67" s="15"/>
      <c r="AQ67" s="13"/>
      <c r="AR67" s="14"/>
      <c r="AS67" s="15"/>
      <c r="AT67" s="13"/>
      <c r="AU67" s="14"/>
      <c r="AV67" s="15"/>
      <c r="AW67" s="13"/>
      <c r="AX67" s="14"/>
      <c r="AY67" s="15"/>
      <c r="AZ67" s="13"/>
      <c r="BA67" s="14"/>
      <c r="BB67" s="15"/>
      <c r="BC67" s="13"/>
      <c r="BD67" s="14"/>
      <c r="BE67" s="15"/>
      <c r="BF67" s="13"/>
      <c r="BG67" s="14"/>
      <c r="BH67" s="15"/>
      <c r="BI67" s="13"/>
      <c r="BJ67" s="14"/>
      <c r="BK67" s="15"/>
      <c r="BL67" s="13"/>
      <c r="BM67" s="14"/>
      <c r="BN67" s="15"/>
      <c r="BO67" s="16"/>
      <c r="BQ67" s="93">
        <f t="shared" si="2"/>
        <v>0</v>
      </c>
    </row>
    <row r="68" spans="1:69" ht="18" customHeight="1" x14ac:dyDescent="0.15">
      <c r="A68" s="118">
        <f t="shared" si="3"/>
        <v>0</v>
      </c>
      <c r="B68" s="94"/>
      <c r="C68" s="259">
        <f t="shared" si="1"/>
        <v>58</v>
      </c>
      <c r="D68" s="16"/>
      <c r="E68" s="7"/>
      <c r="F68" s="8"/>
      <c r="G68" s="9"/>
      <c r="H68" s="10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2"/>
      <c r="AK68" s="13"/>
      <c r="AL68" s="14"/>
      <c r="AM68" s="15"/>
      <c r="AN68" s="13"/>
      <c r="AO68" s="14"/>
      <c r="AP68" s="15"/>
      <c r="AQ68" s="13"/>
      <c r="AR68" s="14"/>
      <c r="AS68" s="15"/>
      <c r="AT68" s="13"/>
      <c r="AU68" s="14"/>
      <c r="AV68" s="15"/>
      <c r="AW68" s="13"/>
      <c r="AX68" s="14"/>
      <c r="AY68" s="15"/>
      <c r="AZ68" s="13"/>
      <c r="BA68" s="14"/>
      <c r="BB68" s="15"/>
      <c r="BC68" s="13"/>
      <c r="BD68" s="14"/>
      <c r="BE68" s="15"/>
      <c r="BF68" s="13"/>
      <c r="BG68" s="14"/>
      <c r="BH68" s="15"/>
      <c r="BI68" s="13"/>
      <c r="BJ68" s="14"/>
      <c r="BK68" s="15"/>
      <c r="BL68" s="13"/>
      <c r="BM68" s="14"/>
      <c r="BN68" s="15"/>
      <c r="BO68" s="16"/>
      <c r="BQ68" s="93">
        <f t="shared" si="2"/>
        <v>0</v>
      </c>
    </row>
    <row r="69" spans="1:69" ht="18" customHeight="1" x14ac:dyDescent="0.15">
      <c r="A69" s="118">
        <f t="shared" si="3"/>
        <v>0</v>
      </c>
      <c r="B69" s="94"/>
      <c r="C69" s="259">
        <f t="shared" si="1"/>
        <v>59</v>
      </c>
      <c r="D69" s="16"/>
      <c r="E69" s="7"/>
      <c r="F69" s="8"/>
      <c r="G69" s="9"/>
      <c r="H69" s="10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2"/>
      <c r="AK69" s="13"/>
      <c r="AL69" s="14"/>
      <c r="AM69" s="15"/>
      <c r="AN69" s="13"/>
      <c r="AO69" s="14"/>
      <c r="AP69" s="15"/>
      <c r="AQ69" s="13"/>
      <c r="AR69" s="14"/>
      <c r="AS69" s="15"/>
      <c r="AT69" s="13"/>
      <c r="AU69" s="14"/>
      <c r="AV69" s="15"/>
      <c r="AW69" s="13"/>
      <c r="AX69" s="14"/>
      <c r="AY69" s="15"/>
      <c r="AZ69" s="13"/>
      <c r="BA69" s="14"/>
      <c r="BB69" s="15"/>
      <c r="BC69" s="13"/>
      <c r="BD69" s="14"/>
      <c r="BE69" s="15"/>
      <c r="BF69" s="13"/>
      <c r="BG69" s="14"/>
      <c r="BH69" s="15"/>
      <c r="BI69" s="13"/>
      <c r="BJ69" s="14"/>
      <c r="BK69" s="15"/>
      <c r="BL69" s="13"/>
      <c r="BM69" s="14"/>
      <c r="BN69" s="15"/>
      <c r="BO69" s="16"/>
      <c r="BQ69" s="93">
        <f t="shared" si="2"/>
        <v>0</v>
      </c>
    </row>
    <row r="70" spans="1:69" ht="18" customHeight="1" x14ac:dyDescent="0.15">
      <c r="A70" s="118">
        <f t="shared" si="3"/>
        <v>0</v>
      </c>
      <c r="B70" s="94"/>
      <c r="C70" s="259">
        <f t="shared" si="1"/>
        <v>60</v>
      </c>
      <c r="D70" s="16"/>
      <c r="E70" s="7"/>
      <c r="F70" s="8"/>
      <c r="G70" s="9"/>
      <c r="H70" s="10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2"/>
      <c r="AK70" s="13"/>
      <c r="AL70" s="14"/>
      <c r="AM70" s="15"/>
      <c r="AN70" s="13"/>
      <c r="AO70" s="14"/>
      <c r="AP70" s="15"/>
      <c r="AQ70" s="13"/>
      <c r="AR70" s="14"/>
      <c r="AS70" s="15"/>
      <c r="AT70" s="13"/>
      <c r="AU70" s="14"/>
      <c r="AV70" s="15"/>
      <c r="AW70" s="13"/>
      <c r="AX70" s="14"/>
      <c r="AY70" s="15"/>
      <c r="AZ70" s="13"/>
      <c r="BA70" s="14"/>
      <c r="BB70" s="15"/>
      <c r="BC70" s="13"/>
      <c r="BD70" s="14"/>
      <c r="BE70" s="15"/>
      <c r="BF70" s="13"/>
      <c r="BG70" s="14"/>
      <c r="BH70" s="15"/>
      <c r="BI70" s="13"/>
      <c r="BJ70" s="14"/>
      <c r="BK70" s="15"/>
      <c r="BL70" s="13"/>
      <c r="BM70" s="14"/>
      <c r="BN70" s="15"/>
      <c r="BO70" s="16"/>
      <c r="BQ70" s="93">
        <f t="shared" si="2"/>
        <v>0</v>
      </c>
    </row>
    <row r="71" spans="1:69" ht="18" customHeight="1" x14ac:dyDescent="0.15">
      <c r="A71" s="118">
        <f t="shared" si="3"/>
        <v>0</v>
      </c>
      <c r="B71" s="94"/>
      <c r="C71" s="259">
        <f t="shared" si="1"/>
        <v>61</v>
      </c>
      <c r="D71" s="16"/>
      <c r="E71" s="7"/>
      <c r="F71" s="8"/>
      <c r="G71" s="9"/>
      <c r="H71" s="10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2"/>
      <c r="AK71" s="13"/>
      <c r="AL71" s="14"/>
      <c r="AM71" s="15"/>
      <c r="AN71" s="13"/>
      <c r="AO71" s="14"/>
      <c r="AP71" s="15"/>
      <c r="AQ71" s="13"/>
      <c r="AR71" s="14"/>
      <c r="AS71" s="15"/>
      <c r="AT71" s="13"/>
      <c r="AU71" s="14"/>
      <c r="AV71" s="15"/>
      <c r="AW71" s="13"/>
      <c r="AX71" s="14"/>
      <c r="AY71" s="15"/>
      <c r="AZ71" s="13"/>
      <c r="BA71" s="14"/>
      <c r="BB71" s="15"/>
      <c r="BC71" s="13"/>
      <c r="BD71" s="14"/>
      <c r="BE71" s="15"/>
      <c r="BF71" s="13"/>
      <c r="BG71" s="14"/>
      <c r="BH71" s="15"/>
      <c r="BI71" s="13"/>
      <c r="BJ71" s="14"/>
      <c r="BK71" s="15"/>
      <c r="BL71" s="13"/>
      <c r="BM71" s="14"/>
      <c r="BN71" s="15"/>
      <c r="BO71" s="16"/>
      <c r="BQ71" s="93">
        <f t="shared" si="2"/>
        <v>0</v>
      </c>
    </row>
    <row r="72" spans="1:69" ht="18" customHeight="1" x14ac:dyDescent="0.15">
      <c r="A72" s="118">
        <f t="shared" si="3"/>
        <v>0</v>
      </c>
      <c r="B72" s="94"/>
      <c r="C72" s="259">
        <f t="shared" si="1"/>
        <v>62</v>
      </c>
      <c r="D72" s="16"/>
      <c r="E72" s="7"/>
      <c r="F72" s="8"/>
      <c r="G72" s="9"/>
      <c r="H72" s="1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2"/>
      <c r="AK72" s="13"/>
      <c r="AL72" s="14"/>
      <c r="AM72" s="15"/>
      <c r="AN72" s="13"/>
      <c r="AO72" s="14"/>
      <c r="AP72" s="15"/>
      <c r="AQ72" s="13"/>
      <c r="AR72" s="14"/>
      <c r="AS72" s="15"/>
      <c r="AT72" s="13"/>
      <c r="AU72" s="14"/>
      <c r="AV72" s="15"/>
      <c r="AW72" s="13"/>
      <c r="AX72" s="14"/>
      <c r="AY72" s="15"/>
      <c r="AZ72" s="13"/>
      <c r="BA72" s="14"/>
      <c r="BB72" s="15"/>
      <c r="BC72" s="13"/>
      <c r="BD72" s="14"/>
      <c r="BE72" s="15"/>
      <c r="BF72" s="13"/>
      <c r="BG72" s="14"/>
      <c r="BH72" s="15"/>
      <c r="BI72" s="13"/>
      <c r="BJ72" s="14"/>
      <c r="BK72" s="15"/>
      <c r="BL72" s="13"/>
      <c r="BM72" s="14"/>
      <c r="BN72" s="15"/>
      <c r="BO72" s="16"/>
      <c r="BQ72" s="93">
        <f t="shared" si="2"/>
        <v>0</v>
      </c>
    </row>
    <row r="73" spans="1:69" ht="18" customHeight="1" x14ac:dyDescent="0.15">
      <c r="A73" s="118">
        <f t="shared" si="3"/>
        <v>0</v>
      </c>
      <c r="B73" s="94"/>
      <c r="C73" s="259">
        <f t="shared" si="1"/>
        <v>63</v>
      </c>
      <c r="D73" s="16"/>
      <c r="E73" s="7"/>
      <c r="F73" s="8"/>
      <c r="G73" s="9"/>
      <c r="H73" s="1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2"/>
      <c r="AK73" s="13"/>
      <c r="AL73" s="14"/>
      <c r="AM73" s="15"/>
      <c r="AN73" s="13"/>
      <c r="AO73" s="14"/>
      <c r="AP73" s="15"/>
      <c r="AQ73" s="13"/>
      <c r="AR73" s="14"/>
      <c r="AS73" s="15"/>
      <c r="AT73" s="13"/>
      <c r="AU73" s="14"/>
      <c r="AV73" s="15"/>
      <c r="AW73" s="13"/>
      <c r="AX73" s="14"/>
      <c r="AY73" s="15"/>
      <c r="AZ73" s="13"/>
      <c r="BA73" s="14"/>
      <c r="BB73" s="15"/>
      <c r="BC73" s="13"/>
      <c r="BD73" s="14"/>
      <c r="BE73" s="15"/>
      <c r="BF73" s="13"/>
      <c r="BG73" s="14"/>
      <c r="BH73" s="15"/>
      <c r="BI73" s="13"/>
      <c r="BJ73" s="14"/>
      <c r="BK73" s="15"/>
      <c r="BL73" s="13"/>
      <c r="BM73" s="14"/>
      <c r="BN73" s="15"/>
      <c r="BO73" s="16"/>
      <c r="BQ73" s="93">
        <f t="shared" si="2"/>
        <v>0</v>
      </c>
    </row>
    <row r="74" spans="1:69" ht="18" customHeight="1" x14ac:dyDescent="0.15">
      <c r="A74" s="118">
        <f t="shared" si="3"/>
        <v>0</v>
      </c>
      <c r="B74" s="94"/>
      <c r="C74" s="259">
        <f t="shared" si="1"/>
        <v>64</v>
      </c>
      <c r="D74" s="16"/>
      <c r="E74" s="7"/>
      <c r="F74" s="8"/>
      <c r="G74" s="9"/>
      <c r="H74" s="1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2"/>
      <c r="AK74" s="13"/>
      <c r="AL74" s="14"/>
      <c r="AM74" s="15"/>
      <c r="AN74" s="13"/>
      <c r="AO74" s="14"/>
      <c r="AP74" s="15"/>
      <c r="AQ74" s="13"/>
      <c r="AR74" s="14"/>
      <c r="AS74" s="15"/>
      <c r="AT74" s="13"/>
      <c r="AU74" s="14"/>
      <c r="AV74" s="15"/>
      <c r="AW74" s="13"/>
      <c r="AX74" s="14"/>
      <c r="AY74" s="15"/>
      <c r="AZ74" s="13"/>
      <c r="BA74" s="14"/>
      <c r="BB74" s="15"/>
      <c r="BC74" s="13"/>
      <c r="BD74" s="14"/>
      <c r="BE74" s="15"/>
      <c r="BF74" s="13"/>
      <c r="BG74" s="14"/>
      <c r="BH74" s="15"/>
      <c r="BI74" s="13"/>
      <c r="BJ74" s="14"/>
      <c r="BK74" s="15"/>
      <c r="BL74" s="13"/>
      <c r="BM74" s="14"/>
      <c r="BN74" s="15"/>
      <c r="BO74" s="16"/>
      <c r="BQ74" s="93">
        <f t="shared" si="2"/>
        <v>0</v>
      </c>
    </row>
    <row r="75" spans="1:69" ht="18" customHeight="1" x14ac:dyDescent="0.15">
      <c r="A75" s="118">
        <f t="shared" ref="A75:A110" si="4">IFERROR(IF(AND(OR($C75=1,AND($C75&gt;1,$BQ75&gt;0)), TRIM($D75)=""),1001,0),3)</f>
        <v>0</v>
      </c>
      <c r="B75" s="94"/>
      <c r="C75" s="259">
        <f t="shared" si="1"/>
        <v>65</v>
      </c>
      <c r="D75" s="16"/>
      <c r="E75" s="7"/>
      <c r="F75" s="8"/>
      <c r="G75" s="9"/>
      <c r="H75" s="10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2"/>
      <c r="AK75" s="13"/>
      <c r="AL75" s="14"/>
      <c r="AM75" s="15"/>
      <c r="AN75" s="13"/>
      <c r="AO75" s="14"/>
      <c r="AP75" s="15"/>
      <c r="AQ75" s="13"/>
      <c r="AR75" s="14"/>
      <c r="AS75" s="15"/>
      <c r="AT75" s="13"/>
      <c r="AU75" s="14"/>
      <c r="AV75" s="15"/>
      <c r="AW75" s="13"/>
      <c r="AX75" s="14"/>
      <c r="AY75" s="15"/>
      <c r="AZ75" s="13"/>
      <c r="BA75" s="14"/>
      <c r="BB75" s="15"/>
      <c r="BC75" s="13"/>
      <c r="BD75" s="14"/>
      <c r="BE75" s="15"/>
      <c r="BF75" s="13"/>
      <c r="BG75" s="14"/>
      <c r="BH75" s="15"/>
      <c r="BI75" s="13"/>
      <c r="BJ75" s="14"/>
      <c r="BK75" s="15"/>
      <c r="BL75" s="13"/>
      <c r="BM75" s="14"/>
      <c r="BN75" s="15"/>
      <c r="BO75" s="16"/>
      <c r="BQ75" s="93">
        <f t="shared" si="2"/>
        <v>0</v>
      </c>
    </row>
    <row r="76" spans="1:69" ht="18" customHeight="1" x14ac:dyDescent="0.15">
      <c r="A76" s="118">
        <f t="shared" si="4"/>
        <v>0</v>
      </c>
      <c r="B76" s="94"/>
      <c r="C76" s="259">
        <f t="shared" ref="C76:C110" si="5">C75+1</f>
        <v>66</v>
      </c>
      <c r="D76" s="16"/>
      <c r="E76" s="17"/>
      <c r="F76" s="18"/>
      <c r="G76" s="19"/>
      <c r="H76" s="20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2"/>
      <c r="AK76" s="23"/>
      <c r="AL76" s="24"/>
      <c r="AM76" s="25"/>
      <c r="AN76" s="23"/>
      <c r="AO76" s="24"/>
      <c r="AP76" s="25"/>
      <c r="AQ76" s="23"/>
      <c r="AR76" s="24"/>
      <c r="AS76" s="15"/>
      <c r="AT76" s="13"/>
      <c r="AU76" s="14"/>
      <c r="AV76" s="15"/>
      <c r="AW76" s="13"/>
      <c r="AX76" s="14"/>
      <c r="AY76" s="15"/>
      <c r="AZ76" s="13"/>
      <c r="BA76" s="14"/>
      <c r="BB76" s="15"/>
      <c r="BC76" s="13"/>
      <c r="BD76" s="14"/>
      <c r="BE76" s="15"/>
      <c r="BF76" s="13"/>
      <c r="BG76" s="14"/>
      <c r="BH76" s="15"/>
      <c r="BI76" s="13"/>
      <c r="BJ76" s="14"/>
      <c r="BK76" s="15"/>
      <c r="BL76" s="13"/>
      <c r="BM76" s="14"/>
      <c r="BN76" s="15"/>
      <c r="BO76" s="16"/>
      <c r="BQ76" s="93">
        <f t="shared" ref="BQ76:BQ110" si="6">COUNTA($D76:$BO76)</f>
        <v>0</v>
      </c>
    </row>
    <row r="77" spans="1:69" ht="18" customHeight="1" x14ac:dyDescent="0.15">
      <c r="A77" s="118">
        <f t="shared" si="4"/>
        <v>0</v>
      </c>
      <c r="B77" s="94"/>
      <c r="C77" s="259">
        <f t="shared" si="5"/>
        <v>67</v>
      </c>
      <c r="D77" s="16"/>
      <c r="E77" s="7"/>
      <c r="F77" s="8"/>
      <c r="G77" s="9"/>
      <c r="H77" s="10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2"/>
      <c r="AK77" s="13"/>
      <c r="AL77" s="14"/>
      <c r="AM77" s="15"/>
      <c r="AN77" s="13"/>
      <c r="AO77" s="14"/>
      <c r="AP77" s="15"/>
      <c r="AQ77" s="13"/>
      <c r="AR77" s="14"/>
      <c r="AS77" s="15"/>
      <c r="AT77" s="13"/>
      <c r="AU77" s="14"/>
      <c r="AV77" s="15"/>
      <c r="AW77" s="13"/>
      <c r="AX77" s="14"/>
      <c r="AY77" s="15"/>
      <c r="AZ77" s="13"/>
      <c r="BA77" s="14"/>
      <c r="BB77" s="15"/>
      <c r="BC77" s="13"/>
      <c r="BD77" s="14"/>
      <c r="BE77" s="15"/>
      <c r="BF77" s="13"/>
      <c r="BG77" s="14"/>
      <c r="BH77" s="15"/>
      <c r="BI77" s="13"/>
      <c r="BJ77" s="14"/>
      <c r="BK77" s="15"/>
      <c r="BL77" s="13"/>
      <c r="BM77" s="14"/>
      <c r="BN77" s="15"/>
      <c r="BO77" s="16"/>
      <c r="BQ77" s="93">
        <f t="shared" si="6"/>
        <v>0</v>
      </c>
    </row>
    <row r="78" spans="1:69" ht="18" customHeight="1" x14ac:dyDescent="0.15">
      <c r="A78" s="118">
        <f t="shared" si="4"/>
        <v>0</v>
      </c>
      <c r="B78" s="94"/>
      <c r="C78" s="259">
        <f t="shared" si="5"/>
        <v>68</v>
      </c>
      <c r="D78" s="16"/>
      <c r="E78" s="7"/>
      <c r="F78" s="8"/>
      <c r="G78" s="9"/>
      <c r="H78" s="10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2"/>
      <c r="AK78" s="13"/>
      <c r="AL78" s="14"/>
      <c r="AM78" s="15"/>
      <c r="AN78" s="13"/>
      <c r="AO78" s="14"/>
      <c r="AP78" s="15"/>
      <c r="AQ78" s="13"/>
      <c r="AR78" s="14"/>
      <c r="AS78" s="15"/>
      <c r="AT78" s="13"/>
      <c r="AU78" s="14"/>
      <c r="AV78" s="15"/>
      <c r="AW78" s="13"/>
      <c r="AX78" s="14"/>
      <c r="AY78" s="15"/>
      <c r="AZ78" s="13"/>
      <c r="BA78" s="14"/>
      <c r="BB78" s="15"/>
      <c r="BC78" s="13"/>
      <c r="BD78" s="14"/>
      <c r="BE78" s="15"/>
      <c r="BF78" s="13"/>
      <c r="BG78" s="14"/>
      <c r="BH78" s="15"/>
      <c r="BI78" s="13"/>
      <c r="BJ78" s="14"/>
      <c r="BK78" s="15"/>
      <c r="BL78" s="13"/>
      <c r="BM78" s="14"/>
      <c r="BN78" s="15"/>
      <c r="BO78" s="16"/>
      <c r="BQ78" s="93">
        <f t="shared" si="6"/>
        <v>0</v>
      </c>
    </row>
    <row r="79" spans="1:69" ht="18" customHeight="1" x14ac:dyDescent="0.15">
      <c r="A79" s="118">
        <f t="shared" si="4"/>
        <v>0</v>
      </c>
      <c r="B79" s="94"/>
      <c r="C79" s="259">
        <f t="shared" si="5"/>
        <v>69</v>
      </c>
      <c r="D79" s="16"/>
      <c r="E79" s="7"/>
      <c r="F79" s="8"/>
      <c r="G79" s="9"/>
      <c r="H79" s="10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2"/>
      <c r="AK79" s="13"/>
      <c r="AL79" s="14"/>
      <c r="AM79" s="15"/>
      <c r="AN79" s="13"/>
      <c r="AO79" s="14"/>
      <c r="AP79" s="15"/>
      <c r="AQ79" s="13"/>
      <c r="AR79" s="14"/>
      <c r="AS79" s="15"/>
      <c r="AT79" s="13"/>
      <c r="AU79" s="14"/>
      <c r="AV79" s="15"/>
      <c r="AW79" s="13"/>
      <c r="AX79" s="14"/>
      <c r="AY79" s="15"/>
      <c r="AZ79" s="13"/>
      <c r="BA79" s="14"/>
      <c r="BB79" s="15"/>
      <c r="BC79" s="13"/>
      <c r="BD79" s="14"/>
      <c r="BE79" s="15"/>
      <c r="BF79" s="13"/>
      <c r="BG79" s="14"/>
      <c r="BH79" s="15"/>
      <c r="BI79" s="13"/>
      <c r="BJ79" s="14"/>
      <c r="BK79" s="15"/>
      <c r="BL79" s="13"/>
      <c r="BM79" s="14"/>
      <c r="BN79" s="15"/>
      <c r="BO79" s="16"/>
      <c r="BQ79" s="93">
        <f t="shared" si="6"/>
        <v>0</v>
      </c>
    </row>
    <row r="80" spans="1:69" ht="18" customHeight="1" x14ac:dyDescent="0.15">
      <c r="A80" s="118">
        <f t="shared" si="4"/>
        <v>0</v>
      </c>
      <c r="B80" s="94"/>
      <c r="C80" s="259">
        <f t="shared" si="5"/>
        <v>70</v>
      </c>
      <c r="D80" s="16"/>
      <c r="E80" s="7"/>
      <c r="F80" s="8"/>
      <c r="G80" s="9"/>
      <c r="H80" s="10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2"/>
      <c r="AK80" s="13"/>
      <c r="AL80" s="14"/>
      <c r="AM80" s="15"/>
      <c r="AN80" s="13"/>
      <c r="AO80" s="14"/>
      <c r="AP80" s="15"/>
      <c r="AQ80" s="13"/>
      <c r="AR80" s="14"/>
      <c r="AS80" s="15"/>
      <c r="AT80" s="13"/>
      <c r="AU80" s="14"/>
      <c r="AV80" s="15"/>
      <c r="AW80" s="13"/>
      <c r="AX80" s="14"/>
      <c r="AY80" s="15"/>
      <c r="AZ80" s="13"/>
      <c r="BA80" s="14"/>
      <c r="BB80" s="15"/>
      <c r="BC80" s="13"/>
      <c r="BD80" s="14"/>
      <c r="BE80" s="15"/>
      <c r="BF80" s="13"/>
      <c r="BG80" s="14"/>
      <c r="BH80" s="15"/>
      <c r="BI80" s="13"/>
      <c r="BJ80" s="14"/>
      <c r="BK80" s="15"/>
      <c r="BL80" s="13"/>
      <c r="BM80" s="14"/>
      <c r="BN80" s="15"/>
      <c r="BO80" s="16"/>
      <c r="BQ80" s="93">
        <f t="shared" si="6"/>
        <v>0</v>
      </c>
    </row>
    <row r="81" spans="1:69" ht="18" customHeight="1" x14ac:dyDescent="0.15">
      <c r="A81" s="118">
        <f t="shared" si="4"/>
        <v>0</v>
      </c>
      <c r="B81" s="94"/>
      <c r="C81" s="259">
        <f t="shared" si="5"/>
        <v>71</v>
      </c>
      <c r="D81" s="16"/>
      <c r="E81" s="7"/>
      <c r="F81" s="8"/>
      <c r="G81" s="9"/>
      <c r="H81" s="10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2"/>
      <c r="AK81" s="13"/>
      <c r="AL81" s="14"/>
      <c r="AM81" s="15"/>
      <c r="AN81" s="13"/>
      <c r="AO81" s="14"/>
      <c r="AP81" s="15"/>
      <c r="AQ81" s="13"/>
      <c r="AR81" s="14"/>
      <c r="AS81" s="15"/>
      <c r="AT81" s="13"/>
      <c r="AU81" s="14"/>
      <c r="AV81" s="15"/>
      <c r="AW81" s="13"/>
      <c r="AX81" s="14"/>
      <c r="AY81" s="15"/>
      <c r="AZ81" s="13"/>
      <c r="BA81" s="14"/>
      <c r="BB81" s="15"/>
      <c r="BC81" s="13"/>
      <c r="BD81" s="14"/>
      <c r="BE81" s="15"/>
      <c r="BF81" s="13"/>
      <c r="BG81" s="14"/>
      <c r="BH81" s="15"/>
      <c r="BI81" s="13"/>
      <c r="BJ81" s="14"/>
      <c r="BK81" s="15"/>
      <c r="BL81" s="13"/>
      <c r="BM81" s="14"/>
      <c r="BN81" s="15"/>
      <c r="BO81" s="16"/>
      <c r="BQ81" s="93">
        <f t="shared" si="6"/>
        <v>0</v>
      </c>
    </row>
    <row r="82" spans="1:69" ht="18" customHeight="1" x14ac:dyDescent="0.15">
      <c r="A82" s="118">
        <f t="shared" si="4"/>
        <v>0</v>
      </c>
      <c r="B82" s="94"/>
      <c r="C82" s="259">
        <f t="shared" si="5"/>
        <v>72</v>
      </c>
      <c r="D82" s="16"/>
      <c r="E82" s="7"/>
      <c r="F82" s="8"/>
      <c r="G82" s="9"/>
      <c r="H82" s="10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2"/>
      <c r="AK82" s="13"/>
      <c r="AL82" s="14"/>
      <c r="AM82" s="15"/>
      <c r="AN82" s="13"/>
      <c r="AO82" s="14"/>
      <c r="AP82" s="15"/>
      <c r="AQ82" s="13"/>
      <c r="AR82" s="14"/>
      <c r="AS82" s="15"/>
      <c r="AT82" s="13"/>
      <c r="AU82" s="14"/>
      <c r="AV82" s="15"/>
      <c r="AW82" s="13"/>
      <c r="AX82" s="14"/>
      <c r="AY82" s="15"/>
      <c r="AZ82" s="13"/>
      <c r="BA82" s="14"/>
      <c r="BB82" s="15"/>
      <c r="BC82" s="13"/>
      <c r="BD82" s="14"/>
      <c r="BE82" s="15"/>
      <c r="BF82" s="13"/>
      <c r="BG82" s="14"/>
      <c r="BH82" s="15"/>
      <c r="BI82" s="13"/>
      <c r="BJ82" s="14"/>
      <c r="BK82" s="15"/>
      <c r="BL82" s="13"/>
      <c r="BM82" s="14"/>
      <c r="BN82" s="15"/>
      <c r="BO82" s="16"/>
      <c r="BQ82" s="93">
        <f t="shared" si="6"/>
        <v>0</v>
      </c>
    </row>
    <row r="83" spans="1:69" ht="18" customHeight="1" x14ac:dyDescent="0.15">
      <c r="A83" s="118">
        <f t="shared" si="4"/>
        <v>0</v>
      </c>
      <c r="B83" s="94"/>
      <c r="C83" s="259">
        <f t="shared" si="5"/>
        <v>73</v>
      </c>
      <c r="D83" s="16"/>
      <c r="E83" s="7"/>
      <c r="F83" s="8"/>
      <c r="G83" s="9"/>
      <c r="H83" s="10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2"/>
      <c r="AK83" s="13"/>
      <c r="AL83" s="14"/>
      <c r="AM83" s="15"/>
      <c r="AN83" s="13"/>
      <c r="AO83" s="14"/>
      <c r="AP83" s="15"/>
      <c r="AQ83" s="13"/>
      <c r="AR83" s="14"/>
      <c r="AS83" s="15"/>
      <c r="AT83" s="13"/>
      <c r="AU83" s="14"/>
      <c r="AV83" s="15"/>
      <c r="AW83" s="13"/>
      <c r="AX83" s="14"/>
      <c r="AY83" s="15"/>
      <c r="AZ83" s="13"/>
      <c r="BA83" s="14"/>
      <c r="BB83" s="15"/>
      <c r="BC83" s="13"/>
      <c r="BD83" s="14"/>
      <c r="BE83" s="15"/>
      <c r="BF83" s="13"/>
      <c r="BG83" s="14"/>
      <c r="BH83" s="15"/>
      <c r="BI83" s="13"/>
      <c r="BJ83" s="14"/>
      <c r="BK83" s="15"/>
      <c r="BL83" s="13"/>
      <c r="BM83" s="14"/>
      <c r="BN83" s="15"/>
      <c r="BO83" s="16"/>
      <c r="BQ83" s="93">
        <f t="shared" si="6"/>
        <v>0</v>
      </c>
    </row>
    <row r="84" spans="1:69" ht="18" customHeight="1" x14ac:dyDescent="0.15">
      <c r="A84" s="118">
        <f t="shared" si="4"/>
        <v>0</v>
      </c>
      <c r="B84" s="94"/>
      <c r="C84" s="259">
        <f t="shared" si="5"/>
        <v>74</v>
      </c>
      <c r="D84" s="16"/>
      <c r="E84" s="7"/>
      <c r="F84" s="8"/>
      <c r="G84" s="9"/>
      <c r="H84" s="10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2"/>
      <c r="AK84" s="13"/>
      <c r="AL84" s="14"/>
      <c r="AM84" s="15"/>
      <c r="AN84" s="13"/>
      <c r="AO84" s="14"/>
      <c r="AP84" s="15"/>
      <c r="AQ84" s="13"/>
      <c r="AR84" s="14"/>
      <c r="AS84" s="15"/>
      <c r="AT84" s="13"/>
      <c r="AU84" s="14"/>
      <c r="AV84" s="15"/>
      <c r="AW84" s="13"/>
      <c r="AX84" s="14"/>
      <c r="AY84" s="15"/>
      <c r="AZ84" s="13"/>
      <c r="BA84" s="14"/>
      <c r="BB84" s="15"/>
      <c r="BC84" s="13"/>
      <c r="BD84" s="14"/>
      <c r="BE84" s="15"/>
      <c r="BF84" s="13"/>
      <c r="BG84" s="14"/>
      <c r="BH84" s="15"/>
      <c r="BI84" s="13"/>
      <c r="BJ84" s="14"/>
      <c r="BK84" s="15"/>
      <c r="BL84" s="13"/>
      <c r="BM84" s="14"/>
      <c r="BN84" s="15"/>
      <c r="BO84" s="16"/>
      <c r="BQ84" s="93">
        <f t="shared" si="6"/>
        <v>0</v>
      </c>
    </row>
    <row r="85" spans="1:69" ht="18" customHeight="1" x14ac:dyDescent="0.15">
      <c r="A85" s="118">
        <f t="shared" si="4"/>
        <v>0</v>
      </c>
      <c r="B85" s="94"/>
      <c r="C85" s="259">
        <f t="shared" si="5"/>
        <v>75</v>
      </c>
      <c r="D85" s="16"/>
      <c r="E85" s="7"/>
      <c r="F85" s="8"/>
      <c r="G85" s="9"/>
      <c r="H85" s="10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2"/>
      <c r="AK85" s="13"/>
      <c r="AL85" s="14"/>
      <c r="AM85" s="15"/>
      <c r="AN85" s="13"/>
      <c r="AO85" s="14"/>
      <c r="AP85" s="15"/>
      <c r="AQ85" s="13"/>
      <c r="AR85" s="14"/>
      <c r="AS85" s="15"/>
      <c r="AT85" s="13"/>
      <c r="AU85" s="14"/>
      <c r="AV85" s="15"/>
      <c r="AW85" s="13"/>
      <c r="AX85" s="14"/>
      <c r="AY85" s="15"/>
      <c r="AZ85" s="13"/>
      <c r="BA85" s="14"/>
      <c r="BB85" s="15"/>
      <c r="BC85" s="13"/>
      <c r="BD85" s="14"/>
      <c r="BE85" s="15"/>
      <c r="BF85" s="13"/>
      <c r="BG85" s="14"/>
      <c r="BH85" s="15"/>
      <c r="BI85" s="13"/>
      <c r="BJ85" s="14"/>
      <c r="BK85" s="15"/>
      <c r="BL85" s="13"/>
      <c r="BM85" s="14"/>
      <c r="BN85" s="15"/>
      <c r="BO85" s="16"/>
      <c r="BQ85" s="93">
        <f t="shared" si="6"/>
        <v>0</v>
      </c>
    </row>
    <row r="86" spans="1:69" ht="18" customHeight="1" x14ac:dyDescent="0.15">
      <c r="A86" s="118">
        <f t="shared" si="4"/>
        <v>0</v>
      </c>
      <c r="B86" s="94"/>
      <c r="C86" s="259">
        <f t="shared" si="5"/>
        <v>76</v>
      </c>
      <c r="D86" s="16"/>
      <c r="E86" s="7"/>
      <c r="F86" s="8"/>
      <c r="G86" s="9"/>
      <c r="H86" s="10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2"/>
      <c r="AK86" s="13"/>
      <c r="AL86" s="14"/>
      <c r="AM86" s="15"/>
      <c r="AN86" s="13"/>
      <c r="AO86" s="14"/>
      <c r="AP86" s="15"/>
      <c r="AQ86" s="13"/>
      <c r="AR86" s="14"/>
      <c r="AS86" s="15"/>
      <c r="AT86" s="13"/>
      <c r="AU86" s="14"/>
      <c r="AV86" s="15"/>
      <c r="AW86" s="13"/>
      <c r="AX86" s="14"/>
      <c r="AY86" s="15"/>
      <c r="AZ86" s="13"/>
      <c r="BA86" s="14"/>
      <c r="BB86" s="15"/>
      <c r="BC86" s="13"/>
      <c r="BD86" s="14"/>
      <c r="BE86" s="15"/>
      <c r="BF86" s="13"/>
      <c r="BG86" s="14"/>
      <c r="BH86" s="15"/>
      <c r="BI86" s="13"/>
      <c r="BJ86" s="14"/>
      <c r="BK86" s="15"/>
      <c r="BL86" s="13"/>
      <c r="BM86" s="14"/>
      <c r="BN86" s="15"/>
      <c r="BO86" s="16"/>
      <c r="BQ86" s="93">
        <f t="shared" si="6"/>
        <v>0</v>
      </c>
    </row>
    <row r="87" spans="1:69" ht="18" customHeight="1" x14ac:dyDescent="0.15">
      <c r="A87" s="118">
        <f t="shared" si="4"/>
        <v>0</v>
      </c>
      <c r="B87" s="94"/>
      <c r="C87" s="259">
        <f t="shared" si="5"/>
        <v>77</v>
      </c>
      <c r="D87" s="16"/>
      <c r="E87" s="7"/>
      <c r="F87" s="8"/>
      <c r="G87" s="9"/>
      <c r="H87" s="10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2"/>
      <c r="AK87" s="13"/>
      <c r="AL87" s="14"/>
      <c r="AM87" s="15"/>
      <c r="AN87" s="13"/>
      <c r="AO87" s="14"/>
      <c r="AP87" s="15"/>
      <c r="AQ87" s="13"/>
      <c r="AR87" s="14"/>
      <c r="AS87" s="15"/>
      <c r="AT87" s="13"/>
      <c r="AU87" s="14"/>
      <c r="AV87" s="15"/>
      <c r="AW87" s="13"/>
      <c r="AX87" s="14"/>
      <c r="AY87" s="15"/>
      <c r="AZ87" s="13"/>
      <c r="BA87" s="14"/>
      <c r="BB87" s="15"/>
      <c r="BC87" s="13"/>
      <c r="BD87" s="14"/>
      <c r="BE87" s="15"/>
      <c r="BF87" s="13"/>
      <c r="BG87" s="14"/>
      <c r="BH87" s="15"/>
      <c r="BI87" s="13"/>
      <c r="BJ87" s="14"/>
      <c r="BK87" s="15"/>
      <c r="BL87" s="13"/>
      <c r="BM87" s="14"/>
      <c r="BN87" s="15"/>
      <c r="BO87" s="16"/>
      <c r="BQ87" s="93">
        <f t="shared" si="6"/>
        <v>0</v>
      </c>
    </row>
    <row r="88" spans="1:69" ht="18" customHeight="1" x14ac:dyDescent="0.15">
      <c r="A88" s="118">
        <f t="shared" si="4"/>
        <v>0</v>
      </c>
      <c r="B88" s="94"/>
      <c r="C88" s="259">
        <f t="shared" si="5"/>
        <v>78</v>
      </c>
      <c r="D88" s="16"/>
      <c r="E88" s="7"/>
      <c r="F88" s="8"/>
      <c r="G88" s="9"/>
      <c r="H88" s="10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2"/>
      <c r="AK88" s="13"/>
      <c r="AL88" s="14"/>
      <c r="AM88" s="15"/>
      <c r="AN88" s="13"/>
      <c r="AO88" s="14"/>
      <c r="AP88" s="15"/>
      <c r="AQ88" s="13"/>
      <c r="AR88" s="14"/>
      <c r="AS88" s="15"/>
      <c r="AT88" s="13"/>
      <c r="AU88" s="14"/>
      <c r="AV88" s="15"/>
      <c r="AW88" s="13"/>
      <c r="AX88" s="14"/>
      <c r="AY88" s="15"/>
      <c r="AZ88" s="13"/>
      <c r="BA88" s="14"/>
      <c r="BB88" s="15"/>
      <c r="BC88" s="13"/>
      <c r="BD88" s="14"/>
      <c r="BE88" s="15"/>
      <c r="BF88" s="13"/>
      <c r="BG88" s="14"/>
      <c r="BH88" s="15"/>
      <c r="BI88" s="13"/>
      <c r="BJ88" s="14"/>
      <c r="BK88" s="15"/>
      <c r="BL88" s="13"/>
      <c r="BM88" s="14"/>
      <c r="BN88" s="15"/>
      <c r="BO88" s="16"/>
      <c r="BQ88" s="93">
        <f t="shared" si="6"/>
        <v>0</v>
      </c>
    </row>
    <row r="89" spans="1:69" ht="18" customHeight="1" x14ac:dyDescent="0.15">
      <c r="A89" s="118">
        <f t="shared" si="4"/>
        <v>0</v>
      </c>
      <c r="B89" s="94"/>
      <c r="C89" s="259">
        <f t="shared" si="5"/>
        <v>79</v>
      </c>
      <c r="D89" s="16"/>
      <c r="E89" s="7"/>
      <c r="F89" s="8"/>
      <c r="G89" s="9"/>
      <c r="H89" s="10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2"/>
      <c r="AK89" s="13"/>
      <c r="AL89" s="14"/>
      <c r="AM89" s="15"/>
      <c r="AN89" s="13"/>
      <c r="AO89" s="14"/>
      <c r="AP89" s="15"/>
      <c r="AQ89" s="13"/>
      <c r="AR89" s="14"/>
      <c r="AS89" s="15"/>
      <c r="AT89" s="13"/>
      <c r="AU89" s="14"/>
      <c r="AV89" s="15"/>
      <c r="AW89" s="13"/>
      <c r="AX89" s="14"/>
      <c r="AY89" s="15"/>
      <c r="AZ89" s="13"/>
      <c r="BA89" s="14"/>
      <c r="BB89" s="15"/>
      <c r="BC89" s="13"/>
      <c r="BD89" s="14"/>
      <c r="BE89" s="15"/>
      <c r="BF89" s="13"/>
      <c r="BG89" s="14"/>
      <c r="BH89" s="15"/>
      <c r="BI89" s="13"/>
      <c r="BJ89" s="14"/>
      <c r="BK89" s="15"/>
      <c r="BL89" s="13"/>
      <c r="BM89" s="14"/>
      <c r="BN89" s="15"/>
      <c r="BO89" s="16"/>
      <c r="BQ89" s="93">
        <f t="shared" si="6"/>
        <v>0</v>
      </c>
    </row>
    <row r="90" spans="1:69" ht="18" customHeight="1" x14ac:dyDescent="0.15">
      <c r="A90" s="118">
        <f t="shared" si="4"/>
        <v>0</v>
      </c>
      <c r="B90" s="94"/>
      <c r="C90" s="259">
        <f t="shared" si="5"/>
        <v>80</v>
      </c>
      <c r="D90" s="16"/>
      <c r="E90" s="7"/>
      <c r="F90" s="8"/>
      <c r="G90" s="9"/>
      <c r="H90" s="10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2"/>
      <c r="AK90" s="13"/>
      <c r="AL90" s="14"/>
      <c r="AM90" s="15"/>
      <c r="AN90" s="13"/>
      <c r="AO90" s="14"/>
      <c r="AP90" s="15"/>
      <c r="AQ90" s="13"/>
      <c r="AR90" s="14"/>
      <c r="AS90" s="15"/>
      <c r="AT90" s="13"/>
      <c r="AU90" s="14"/>
      <c r="AV90" s="15"/>
      <c r="AW90" s="13"/>
      <c r="AX90" s="14"/>
      <c r="AY90" s="15"/>
      <c r="AZ90" s="13"/>
      <c r="BA90" s="14"/>
      <c r="BB90" s="15"/>
      <c r="BC90" s="13"/>
      <c r="BD90" s="14"/>
      <c r="BE90" s="15"/>
      <c r="BF90" s="13"/>
      <c r="BG90" s="14"/>
      <c r="BH90" s="15"/>
      <c r="BI90" s="13"/>
      <c r="BJ90" s="14"/>
      <c r="BK90" s="15"/>
      <c r="BL90" s="13"/>
      <c r="BM90" s="14"/>
      <c r="BN90" s="15"/>
      <c r="BO90" s="16"/>
      <c r="BQ90" s="93">
        <f t="shared" si="6"/>
        <v>0</v>
      </c>
    </row>
    <row r="91" spans="1:69" ht="18" customHeight="1" x14ac:dyDescent="0.15">
      <c r="A91" s="118">
        <f t="shared" si="4"/>
        <v>0</v>
      </c>
      <c r="B91" s="94"/>
      <c r="C91" s="259">
        <f t="shared" si="5"/>
        <v>81</v>
      </c>
      <c r="D91" s="16"/>
      <c r="E91" s="7"/>
      <c r="F91" s="8"/>
      <c r="G91" s="9"/>
      <c r="H91" s="10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2"/>
      <c r="AK91" s="13"/>
      <c r="AL91" s="14"/>
      <c r="AM91" s="15"/>
      <c r="AN91" s="13"/>
      <c r="AO91" s="14"/>
      <c r="AP91" s="15"/>
      <c r="AQ91" s="13"/>
      <c r="AR91" s="14"/>
      <c r="AS91" s="15"/>
      <c r="AT91" s="13"/>
      <c r="AU91" s="14"/>
      <c r="AV91" s="15"/>
      <c r="AW91" s="13"/>
      <c r="AX91" s="14"/>
      <c r="AY91" s="15"/>
      <c r="AZ91" s="13"/>
      <c r="BA91" s="14"/>
      <c r="BB91" s="15"/>
      <c r="BC91" s="13"/>
      <c r="BD91" s="14"/>
      <c r="BE91" s="15"/>
      <c r="BF91" s="13"/>
      <c r="BG91" s="14"/>
      <c r="BH91" s="15"/>
      <c r="BI91" s="13"/>
      <c r="BJ91" s="14"/>
      <c r="BK91" s="15"/>
      <c r="BL91" s="13"/>
      <c r="BM91" s="14"/>
      <c r="BN91" s="15"/>
      <c r="BO91" s="16"/>
      <c r="BQ91" s="93">
        <f t="shared" si="6"/>
        <v>0</v>
      </c>
    </row>
    <row r="92" spans="1:69" ht="18" customHeight="1" x14ac:dyDescent="0.15">
      <c r="A92" s="118">
        <f t="shared" si="4"/>
        <v>0</v>
      </c>
      <c r="B92" s="94"/>
      <c r="C92" s="259">
        <f t="shared" si="5"/>
        <v>82</v>
      </c>
      <c r="D92" s="16"/>
      <c r="E92" s="7"/>
      <c r="F92" s="8"/>
      <c r="G92" s="9"/>
      <c r="H92" s="10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2"/>
      <c r="AK92" s="13"/>
      <c r="AL92" s="14"/>
      <c r="AM92" s="15"/>
      <c r="AN92" s="13"/>
      <c r="AO92" s="14"/>
      <c r="AP92" s="15"/>
      <c r="AQ92" s="13"/>
      <c r="AR92" s="14"/>
      <c r="AS92" s="15"/>
      <c r="AT92" s="13"/>
      <c r="AU92" s="14"/>
      <c r="AV92" s="15"/>
      <c r="AW92" s="13"/>
      <c r="AX92" s="14"/>
      <c r="AY92" s="15"/>
      <c r="AZ92" s="13"/>
      <c r="BA92" s="14"/>
      <c r="BB92" s="15"/>
      <c r="BC92" s="13"/>
      <c r="BD92" s="14"/>
      <c r="BE92" s="15"/>
      <c r="BF92" s="13"/>
      <c r="BG92" s="14"/>
      <c r="BH92" s="15"/>
      <c r="BI92" s="13"/>
      <c r="BJ92" s="14"/>
      <c r="BK92" s="15"/>
      <c r="BL92" s="13"/>
      <c r="BM92" s="14"/>
      <c r="BN92" s="15"/>
      <c r="BO92" s="16"/>
      <c r="BQ92" s="93">
        <f t="shared" si="6"/>
        <v>0</v>
      </c>
    </row>
    <row r="93" spans="1:69" ht="18" customHeight="1" x14ac:dyDescent="0.15">
      <c r="A93" s="118">
        <f t="shared" si="4"/>
        <v>0</v>
      </c>
      <c r="B93" s="94"/>
      <c r="C93" s="259">
        <f t="shared" si="5"/>
        <v>83</v>
      </c>
      <c r="D93" s="16"/>
      <c r="E93" s="7"/>
      <c r="F93" s="8"/>
      <c r="G93" s="9"/>
      <c r="H93" s="10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2"/>
      <c r="AK93" s="13"/>
      <c r="AL93" s="14"/>
      <c r="AM93" s="15"/>
      <c r="AN93" s="13"/>
      <c r="AO93" s="14"/>
      <c r="AP93" s="15"/>
      <c r="AQ93" s="13"/>
      <c r="AR93" s="14"/>
      <c r="AS93" s="15"/>
      <c r="AT93" s="13"/>
      <c r="AU93" s="14"/>
      <c r="AV93" s="15"/>
      <c r="AW93" s="13"/>
      <c r="AX93" s="14"/>
      <c r="AY93" s="15"/>
      <c r="AZ93" s="13"/>
      <c r="BA93" s="14"/>
      <c r="BB93" s="15"/>
      <c r="BC93" s="13"/>
      <c r="BD93" s="14"/>
      <c r="BE93" s="15"/>
      <c r="BF93" s="13"/>
      <c r="BG93" s="14"/>
      <c r="BH93" s="15"/>
      <c r="BI93" s="13"/>
      <c r="BJ93" s="14"/>
      <c r="BK93" s="15"/>
      <c r="BL93" s="13"/>
      <c r="BM93" s="14"/>
      <c r="BN93" s="15"/>
      <c r="BO93" s="16"/>
      <c r="BQ93" s="93">
        <f t="shared" si="6"/>
        <v>0</v>
      </c>
    </row>
    <row r="94" spans="1:69" ht="18" customHeight="1" x14ac:dyDescent="0.15">
      <c r="A94" s="118">
        <f t="shared" si="4"/>
        <v>0</v>
      </c>
      <c r="B94" s="94"/>
      <c r="C94" s="259">
        <f t="shared" si="5"/>
        <v>84</v>
      </c>
      <c r="D94" s="16"/>
      <c r="E94" s="7"/>
      <c r="F94" s="8"/>
      <c r="G94" s="9"/>
      <c r="H94" s="10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2"/>
      <c r="AK94" s="13"/>
      <c r="AL94" s="14"/>
      <c r="AM94" s="15"/>
      <c r="AN94" s="13"/>
      <c r="AO94" s="14"/>
      <c r="AP94" s="15"/>
      <c r="AQ94" s="13"/>
      <c r="AR94" s="14"/>
      <c r="AS94" s="15"/>
      <c r="AT94" s="13"/>
      <c r="AU94" s="14"/>
      <c r="AV94" s="15"/>
      <c r="AW94" s="13"/>
      <c r="AX94" s="14"/>
      <c r="AY94" s="15"/>
      <c r="AZ94" s="13"/>
      <c r="BA94" s="14"/>
      <c r="BB94" s="15"/>
      <c r="BC94" s="13"/>
      <c r="BD94" s="14"/>
      <c r="BE94" s="15"/>
      <c r="BF94" s="13"/>
      <c r="BG94" s="14"/>
      <c r="BH94" s="15"/>
      <c r="BI94" s="13"/>
      <c r="BJ94" s="14"/>
      <c r="BK94" s="15"/>
      <c r="BL94" s="13"/>
      <c r="BM94" s="14"/>
      <c r="BN94" s="15"/>
      <c r="BO94" s="16"/>
      <c r="BQ94" s="93">
        <f t="shared" si="6"/>
        <v>0</v>
      </c>
    </row>
    <row r="95" spans="1:69" ht="18" customHeight="1" x14ac:dyDescent="0.15">
      <c r="A95" s="118">
        <f t="shared" si="4"/>
        <v>0</v>
      </c>
      <c r="B95" s="94"/>
      <c r="C95" s="259">
        <f t="shared" si="5"/>
        <v>85</v>
      </c>
      <c r="D95" s="16"/>
      <c r="E95" s="7"/>
      <c r="F95" s="8"/>
      <c r="G95" s="9"/>
      <c r="H95" s="10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2"/>
      <c r="AK95" s="13"/>
      <c r="AL95" s="14"/>
      <c r="AM95" s="15"/>
      <c r="AN95" s="13"/>
      <c r="AO95" s="14"/>
      <c r="AP95" s="15"/>
      <c r="AQ95" s="13"/>
      <c r="AR95" s="14"/>
      <c r="AS95" s="15"/>
      <c r="AT95" s="13"/>
      <c r="AU95" s="14"/>
      <c r="AV95" s="15"/>
      <c r="AW95" s="13"/>
      <c r="AX95" s="14"/>
      <c r="AY95" s="15"/>
      <c r="AZ95" s="13"/>
      <c r="BA95" s="14"/>
      <c r="BB95" s="15"/>
      <c r="BC95" s="13"/>
      <c r="BD95" s="14"/>
      <c r="BE95" s="15"/>
      <c r="BF95" s="13"/>
      <c r="BG95" s="14"/>
      <c r="BH95" s="15"/>
      <c r="BI95" s="13"/>
      <c r="BJ95" s="14"/>
      <c r="BK95" s="15"/>
      <c r="BL95" s="13"/>
      <c r="BM95" s="14"/>
      <c r="BN95" s="15"/>
      <c r="BO95" s="16"/>
      <c r="BQ95" s="93">
        <f t="shared" si="6"/>
        <v>0</v>
      </c>
    </row>
    <row r="96" spans="1:69" ht="18" customHeight="1" x14ac:dyDescent="0.15">
      <c r="A96" s="118">
        <f t="shared" si="4"/>
        <v>0</v>
      </c>
      <c r="B96" s="94"/>
      <c r="C96" s="259">
        <f t="shared" si="5"/>
        <v>86</v>
      </c>
      <c r="D96" s="16"/>
      <c r="E96" s="7"/>
      <c r="F96" s="8"/>
      <c r="G96" s="9"/>
      <c r="H96" s="10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2"/>
      <c r="AK96" s="13"/>
      <c r="AL96" s="14"/>
      <c r="AM96" s="15"/>
      <c r="AN96" s="13"/>
      <c r="AO96" s="14"/>
      <c r="AP96" s="15"/>
      <c r="AQ96" s="13"/>
      <c r="AR96" s="14"/>
      <c r="AS96" s="25"/>
      <c r="AT96" s="23"/>
      <c r="AU96" s="24"/>
      <c r="AV96" s="25"/>
      <c r="AW96" s="23"/>
      <c r="AX96" s="24"/>
      <c r="AY96" s="25"/>
      <c r="AZ96" s="23"/>
      <c r="BA96" s="24"/>
      <c r="BB96" s="15"/>
      <c r="BC96" s="13"/>
      <c r="BD96" s="14"/>
      <c r="BE96" s="15"/>
      <c r="BF96" s="13"/>
      <c r="BG96" s="14"/>
      <c r="BH96" s="15"/>
      <c r="BI96" s="13"/>
      <c r="BJ96" s="14"/>
      <c r="BK96" s="15"/>
      <c r="BL96" s="13"/>
      <c r="BM96" s="14"/>
      <c r="BN96" s="15"/>
      <c r="BO96" s="16"/>
      <c r="BQ96" s="93">
        <f t="shared" si="6"/>
        <v>0</v>
      </c>
    </row>
    <row r="97" spans="1:69" ht="18" customHeight="1" x14ac:dyDescent="0.15">
      <c r="A97" s="118">
        <f t="shared" si="4"/>
        <v>0</v>
      </c>
      <c r="B97" s="94"/>
      <c r="C97" s="259">
        <f t="shared" si="5"/>
        <v>87</v>
      </c>
      <c r="D97" s="16"/>
      <c r="E97" s="7"/>
      <c r="F97" s="8"/>
      <c r="G97" s="9"/>
      <c r="H97" s="10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2"/>
      <c r="AK97" s="13"/>
      <c r="AL97" s="14"/>
      <c r="AM97" s="15"/>
      <c r="AN97" s="13"/>
      <c r="AO97" s="14"/>
      <c r="AP97" s="15"/>
      <c r="AQ97" s="13"/>
      <c r="AR97" s="14"/>
      <c r="AS97" s="15"/>
      <c r="AT97" s="13"/>
      <c r="AU97" s="14"/>
      <c r="AV97" s="15"/>
      <c r="AW97" s="13"/>
      <c r="AX97" s="14"/>
      <c r="AY97" s="15"/>
      <c r="AZ97" s="13"/>
      <c r="BA97" s="14"/>
      <c r="BB97" s="15"/>
      <c r="BC97" s="13"/>
      <c r="BD97" s="14"/>
      <c r="BE97" s="15"/>
      <c r="BF97" s="26"/>
      <c r="BG97" s="14"/>
      <c r="BH97" s="15"/>
      <c r="BI97" s="13"/>
      <c r="BJ97" s="14"/>
      <c r="BK97" s="15"/>
      <c r="BL97" s="13"/>
      <c r="BM97" s="14"/>
      <c r="BN97" s="15"/>
      <c r="BO97" s="16"/>
      <c r="BQ97" s="93">
        <f t="shared" si="6"/>
        <v>0</v>
      </c>
    </row>
    <row r="98" spans="1:69" ht="18" customHeight="1" x14ac:dyDescent="0.15">
      <c r="A98" s="118">
        <f t="shared" si="4"/>
        <v>0</v>
      </c>
      <c r="B98" s="94"/>
      <c r="C98" s="259">
        <f t="shared" si="5"/>
        <v>88</v>
      </c>
      <c r="D98" s="16"/>
      <c r="E98" s="7"/>
      <c r="F98" s="8"/>
      <c r="G98" s="9"/>
      <c r="H98" s="10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2"/>
      <c r="AK98" s="13"/>
      <c r="AL98" s="14"/>
      <c r="AM98" s="15"/>
      <c r="AN98" s="13"/>
      <c r="AO98" s="14"/>
      <c r="AP98" s="15"/>
      <c r="AQ98" s="13"/>
      <c r="AR98" s="14"/>
      <c r="AS98" s="15"/>
      <c r="AT98" s="13"/>
      <c r="AU98" s="14"/>
      <c r="AV98" s="15"/>
      <c r="AW98" s="13"/>
      <c r="AX98" s="14"/>
      <c r="AY98" s="15"/>
      <c r="AZ98" s="13"/>
      <c r="BA98" s="14"/>
      <c r="BB98" s="15"/>
      <c r="BC98" s="13"/>
      <c r="BD98" s="14"/>
      <c r="BE98" s="15"/>
      <c r="BF98" s="26"/>
      <c r="BG98" s="14"/>
      <c r="BH98" s="15"/>
      <c r="BI98" s="13"/>
      <c r="BJ98" s="14"/>
      <c r="BK98" s="15"/>
      <c r="BL98" s="13"/>
      <c r="BM98" s="14"/>
      <c r="BN98" s="15"/>
      <c r="BO98" s="16"/>
      <c r="BQ98" s="93">
        <f t="shared" si="6"/>
        <v>0</v>
      </c>
    </row>
    <row r="99" spans="1:69" ht="18" customHeight="1" x14ac:dyDescent="0.15">
      <c r="A99" s="118">
        <f t="shared" si="4"/>
        <v>0</v>
      </c>
      <c r="B99" s="94"/>
      <c r="C99" s="259">
        <f t="shared" si="5"/>
        <v>89</v>
      </c>
      <c r="D99" s="16"/>
      <c r="E99" s="7"/>
      <c r="F99" s="8"/>
      <c r="G99" s="9"/>
      <c r="H99" s="10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2"/>
      <c r="AK99" s="13"/>
      <c r="AL99" s="14"/>
      <c r="AM99" s="15"/>
      <c r="AN99" s="13"/>
      <c r="AO99" s="14"/>
      <c r="AP99" s="15"/>
      <c r="AQ99" s="13"/>
      <c r="AR99" s="14"/>
      <c r="AS99" s="15"/>
      <c r="AT99" s="13"/>
      <c r="AU99" s="14"/>
      <c r="AV99" s="15"/>
      <c r="AW99" s="13"/>
      <c r="AX99" s="14"/>
      <c r="AY99" s="15"/>
      <c r="AZ99" s="13"/>
      <c r="BA99" s="14"/>
      <c r="BB99" s="15"/>
      <c r="BC99" s="13"/>
      <c r="BD99" s="14"/>
      <c r="BE99" s="15"/>
      <c r="BF99" s="26"/>
      <c r="BG99" s="14"/>
      <c r="BH99" s="15"/>
      <c r="BI99" s="13"/>
      <c r="BJ99" s="14"/>
      <c r="BK99" s="15"/>
      <c r="BL99" s="13"/>
      <c r="BM99" s="14"/>
      <c r="BN99" s="15"/>
      <c r="BO99" s="16"/>
      <c r="BQ99" s="93">
        <f t="shared" si="6"/>
        <v>0</v>
      </c>
    </row>
    <row r="100" spans="1:69" ht="18" customHeight="1" x14ac:dyDescent="0.15">
      <c r="A100" s="118">
        <f t="shared" si="4"/>
        <v>0</v>
      </c>
      <c r="B100" s="94"/>
      <c r="C100" s="259">
        <f t="shared" si="5"/>
        <v>90</v>
      </c>
      <c r="D100" s="16"/>
      <c r="E100" s="7"/>
      <c r="F100" s="8"/>
      <c r="G100" s="9"/>
      <c r="H100" s="10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2"/>
      <c r="AK100" s="13"/>
      <c r="AL100" s="14"/>
      <c r="AM100" s="15"/>
      <c r="AN100" s="13"/>
      <c r="AO100" s="14"/>
      <c r="AP100" s="15"/>
      <c r="AQ100" s="13"/>
      <c r="AR100" s="14"/>
      <c r="AS100" s="15"/>
      <c r="AT100" s="13"/>
      <c r="AU100" s="14"/>
      <c r="AV100" s="15"/>
      <c r="AW100" s="13"/>
      <c r="AX100" s="14"/>
      <c r="AY100" s="15"/>
      <c r="AZ100" s="13"/>
      <c r="BA100" s="14"/>
      <c r="BB100" s="15"/>
      <c r="BC100" s="13"/>
      <c r="BD100" s="14"/>
      <c r="BE100" s="15"/>
      <c r="BF100" s="26"/>
      <c r="BG100" s="14"/>
      <c r="BH100" s="15"/>
      <c r="BI100" s="13"/>
      <c r="BJ100" s="14"/>
      <c r="BK100" s="15"/>
      <c r="BL100" s="13"/>
      <c r="BM100" s="14"/>
      <c r="BN100" s="15"/>
      <c r="BO100" s="16"/>
      <c r="BQ100" s="93">
        <f t="shared" si="6"/>
        <v>0</v>
      </c>
    </row>
    <row r="101" spans="1:69" ht="18" customHeight="1" x14ac:dyDescent="0.15">
      <c r="A101" s="118">
        <f t="shared" si="4"/>
        <v>0</v>
      </c>
      <c r="B101" s="94"/>
      <c r="C101" s="259">
        <f t="shared" si="5"/>
        <v>91</v>
      </c>
      <c r="D101" s="16"/>
      <c r="E101" s="7"/>
      <c r="F101" s="8"/>
      <c r="G101" s="9"/>
      <c r="H101" s="10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2"/>
      <c r="AK101" s="13"/>
      <c r="AL101" s="14"/>
      <c r="AM101" s="15"/>
      <c r="AN101" s="13"/>
      <c r="AO101" s="14"/>
      <c r="AP101" s="15"/>
      <c r="AQ101" s="13"/>
      <c r="AR101" s="14"/>
      <c r="AS101" s="15"/>
      <c r="AT101" s="13"/>
      <c r="AU101" s="14"/>
      <c r="AV101" s="15"/>
      <c r="AW101" s="13"/>
      <c r="AX101" s="14"/>
      <c r="AY101" s="15"/>
      <c r="AZ101" s="13"/>
      <c r="BA101" s="14"/>
      <c r="BB101" s="15"/>
      <c r="BC101" s="13"/>
      <c r="BD101" s="14"/>
      <c r="BE101" s="15"/>
      <c r="BF101" s="26"/>
      <c r="BG101" s="14"/>
      <c r="BH101" s="15"/>
      <c r="BI101" s="13"/>
      <c r="BJ101" s="14"/>
      <c r="BK101" s="15"/>
      <c r="BL101" s="13"/>
      <c r="BM101" s="14"/>
      <c r="BN101" s="15"/>
      <c r="BO101" s="16"/>
      <c r="BQ101" s="93">
        <f t="shared" si="6"/>
        <v>0</v>
      </c>
    </row>
    <row r="102" spans="1:69" ht="18" customHeight="1" x14ac:dyDescent="0.15">
      <c r="A102" s="118">
        <f t="shared" si="4"/>
        <v>0</v>
      </c>
      <c r="B102" s="94"/>
      <c r="C102" s="259">
        <f t="shared" si="5"/>
        <v>92</v>
      </c>
      <c r="D102" s="16"/>
      <c r="E102" s="7"/>
      <c r="F102" s="8"/>
      <c r="G102" s="9"/>
      <c r="H102" s="10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2"/>
      <c r="AK102" s="13"/>
      <c r="AL102" s="14"/>
      <c r="AM102" s="15"/>
      <c r="AN102" s="13"/>
      <c r="AO102" s="14"/>
      <c r="AP102" s="15"/>
      <c r="AQ102" s="13"/>
      <c r="AR102" s="14"/>
      <c r="AS102" s="15"/>
      <c r="AT102" s="13"/>
      <c r="AU102" s="14"/>
      <c r="AV102" s="15"/>
      <c r="AW102" s="13"/>
      <c r="AX102" s="14"/>
      <c r="AY102" s="15"/>
      <c r="AZ102" s="13"/>
      <c r="BA102" s="14"/>
      <c r="BB102" s="15"/>
      <c r="BC102" s="13"/>
      <c r="BD102" s="14"/>
      <c r="BE102" s="15"/>
      <c r="BF102" s="26"/>
      <c r="BG102" s="14"/>
      <c r="BH102" s="15"/>
      <c r="BI102" s="13"/>
      <c r="BJ102" s="14"/>
      <c r="BK102" s="15"/>
      <c r="BL102" s="13"/>
      <c r="BM102" s="14"/>
      <c r="BN102" s="15"/>
      <c r="BO102" s="16"/>
      <c r="BQ102" s="93">
        <f t="shared" si="6"/>
        <v>0</v>
      </c>
    </row>
    <row r="103" spans="1:69" ht="18" customHeight="1" x14ac:dyDescent="0.15">
      <c r="A103" s="118">
        <f t="shared" si="4"/>
        <v>0</v>
      </c>
      <c r="B103" s="94"/>
      <c r="C103" s="259">
        <f t="shared" si="5"/>
        <v>93</v>
      </c>
      <c r="D103" s="16"/>
      <c r="E103" s="7"/>
      <c r="F103" s="8"/>
      <c r="G103" s="9"/>
      <c r="H103" s="10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2"/>
      <c r="AK103" s="13"/>
      <c r="AL103" s="14"/>
      <c r="AM103" s="15"/>
      <c r="AN103" s="13"/>
      <c r="AO103" s="14"/>
      <c r="AP103" s="15"/>
      <c r="AQ103" s="13"/>
      <c r="AR103" s="14"/>
      <c r="AS103" s="15"/>
      <c r="AT103" s="13"/>
      <c r="AU103" s="14"/>
      <c r="AV103" s="15"/>
      <c r="AW103" s="13"/>
      <c r="AX103" s="14"/>
      <c r="AY103" s="15"/>
      <c r="AZ103" s="13"/>
      <c r="BA103" s="14"/>
      <c r="BB103" s="15"/>
      <c r="BC103" s="13"/>
      <c r="BD103" s="14"/>
      <c r="BE103" s="15"/>
      <c r="BF103" s="26"/>
      <c r="BG103" s="14"/>
      <c r="BH103" s="15"/>
      <c r="BI103" s="13"/>
      <c r="BJ103" s="14"/>
      <c r="BK103" s="15"/>
      <c r="BL103" s="13"/>
      <c r="BM103" s="14"/>
      <c r="BN103" s="15"/>
      <c r="BO103" s="16"/>
      <c r="BQ103" s="93">
        <f t="shared" si="6"/>
        <v>0</v>
      </c>
    </row>
    <row r="104" spans="1:69" ht="18" customHeight="1" x14ac:dyDescent="0.15">
      <c r="A104" s="118">
        <f t="shared" si="4"/>
        <v>0</v>
      </c>
      <c r="B104" s="94"/>
      <c r="C104" s="259">
        <f t="shared" si="5"/>
        <v>94</v>
      </c>
      <c r="D104" s="16"/>
      <c r="E104" s="7"/>
      <c r="F104" s="8"/>
      <c r="G104" s="9"/>
      <c r="H104" s="10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2"/>
      <c r="AK104" s="13"/>
      <c r="AL104" s="14"/>
      <c r="AM104" s="15"/>
      <c r="AN104" s="13"/>
      <c r="AO104" s="14"/>
      <c r="AP104" s="15"/>
      <c r="AQ104" s="13"/>
      <c r="AR104" s="14"/>
      <c r="AS104" s="15"/>
      <c r="AT104" s="13"/>
      <c r="AU104" s="14"/>
      <c r="AV104" s="15"/>
      <c r="AW104" s="13"/>
      <c r="AX104" s="14"/>
      <c r="AY104" s="15"/>
      <c r="AZ104" s="13"/>
      <c r="BA104" s="14"/>
      <c r="BB104" s="15"/>
      <c r="BC104" s="13"/>
      <c r="BD104" s="14"/>
      <c r="BE104" s="15"/>
      <c r="BF104" s="26"/>
      <c r="BG104" s="14"/>
      <c r="BH104" s="15"/>
      <c r="BI104" s="13"/>
      <c r="BJ104" s="14"/>
      <c r="BK104" s="15"/>
      <c r="BL104" s="13"/>
      <c r="BM104" s="14"/>
      <c r="BN104" s="15"/>
      <c r="BO104" s="16"/>
      <c r="BQ104" s="93">
        <f t="shared" si="6"/>
        <v>0</v>
      </c>
    </row>
    <row r="105" spans="1:69" ht="18" customHeight="1" x14ac:dyDescent="0.15">
      <c r="A105" s="118">
        <f t="shared" si="4"/>
        <v>0</v>
      </c>
      <c r="B105" s="94"/>
      <c r="C105" s="259">
        <f t="shared" si="5"/>
        <v>95</v>
      </c>
      <c r="D105" s="16"/>
      <c r="E105" s="7"/>
      <c r="F105" s="8"/>
      <c r="G105" s="9"/>
      <c r="H105" s="10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2"/>
      <c r="AK105" s="13"/>
      <c r="AL105" s="14"/>
      <c r="AM105" s="15"/>
      <c r="AN105" s="13"/>
      <c r="AO105" s="14"/>
      <c r="AP105" s="15"/>
      <c r="AQ105" s="13"/>
      <c r="AR105" s="14"/>
      <c r="AS105" s="15"/>
      <c r="AT105" s="13"/>
      <c r="AU105" s="14"/>
      <c r="AV105" s="15"/>
      <c r="AW105" s="13"/>
      <c r="AX105" s="14"/>
      <c r="AY105" s="15"/>
      <c r="AZ105" s="13"/>
      <c r="BA105" s="14"/>
      <c r="BB105" s="15"/>
      <c r="BC105" s="13"/>
      <c r="BD105" s="14"/>
      <c r="BE105" s="15"/>
      <c r="BF105" s="26"/>
      <c r="BG105" s="14"/>
      <c r="BH105" s="15"/>
      <c r="BI105" s="13"/>
      <c r="BJ105" s="14"/>
      <c r="BK105" s="15"/>
      <c r="BL105" s="13"/>
      <c r="BM105" s="14"/>
      <c r="BN105" s="15"/>
      <c r="BO105" s="16"/>
      <c r="BQ105" s="93">
        <f t="shared" si="6"/>
        <v>0</v>
      </c>
    </row>
    <row r="106" spans="1:69" ht="18" customHeight="1" x14ac:dyDescent="0.15">
      <c r="A106" s="118">
        <f t="shared" si="4"/>
        <v>0</v>
      </c>
      <c r="B106" s="94"/>
      <c r="C106" s="259">
        <f t="shared" si="5"/>
        <v>96</v>
      </c>
      <c r="D106" s="16"/>
      <c r="E106" s="7"/>
      <c r="F106" s="8"/>
      <c r="G106" s="9"/>
      <c r="H106" s="10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2"/>
      <c r="AK106" s="13"/>
      <c r="AL106" s="14"/>
      <c r="AM106" s="15"/>
      <c r="AN106" s="13"/>
      <c r="AO106" s="14"/>
      <c r="AP106" s="15"/>
      <c r="AQ106" s="13"/>
      <c r="AR106" s="14"/>
      <c r="AS106" s="15"/>
      <c r="AT106" s="13"/>
      <c r="AU106" s="14"/>
      <c r="AV106" s="15"/>
      <c r="AW106" s="13"/>
      <c r="AX106" s="14"/>
      <c r="AY106" s="15"/>
      <c r="AZ106" s="13"/>
      <c r="BA106" s="14"/>
      <c r="BB106" s="15"/>
      <c r="BC106" s="13"/>
      <c r="BD106" s="14"/>
      <c r="BE106" s="15"/>
      <c r="BF106" s="26"/>
      <c r="BG106" s="14"/>
      <c r="BH106" s="15"/>
      <c r="BI106" s="13"/>
      <c r="BJ106" s="14"/>
      <c r="BK106" s="15"/>
      <c r="BL106" s="13"/>
      <c r="BM106" s="14"/>
      <c r="BN106" s="15"/>
      <c r="BO106" s="16"/>
      <c r="BQ106" s="93">
        <f t="shared" si="6"/>
        <v>0</v>
      </c>
    </row>
    <row r="107" spans="1:69" ht="18" customHeight="1" x14ac:dyDescent="0.15">
      <c r="A107" s="118">
        <f t="shared" si="4"/>
        <v>0</v>
      </c>
      <c r="B107" s="94"/>
      <c r="C107" s="259">
        <f t="shared" si="5"/>
        <v>97</v>
      </c>
      <c r="D107" s="16"/>
      <c r="E107" s="7"/>
      <c r="F107" s="8"/>
      <c r="G107" s="9"/>
      <c r="H107" s="10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2"/>
      <c r="AK107" s="13"/>
      <c r="AL107" s="14"/>
      <c r="AM107" s="15"/>
      <c r="AN107" s="13"/>
      <c r="AO107" s="14"/>
      <c r="AP107" s="15"/>
      <c r="AQ107" s="13"/>
      <c r="AR107" s="14"/>
      <c r="AS107" s="15"/>
      <c r="AT107" s="13"/>
      <c r="AU107" s="14"/>
      <c r="AV107" s="15"/>
      <c r="AW107" s="13"/>
      <c r="AX107" s="14"/>
      <c r="AY107" s="15"/>
      <c r="AZ107" s="13"/>
      <c r="BA107" s="14"/>
      <c r="BB107" s="15"/>
      <c r="BC107" s="13"/>
      <c r="BD107" s="14"/>
      <c r="BE107" s="15"/>
      <c r="BF107" s="26"/>
      <c r="BG107" s="14"/>
      <c r="BH107" s="15"/>
      <c r="BI107" s="13"/>
      <c r="BJ107" s="14"/>
      <c r="BK107" s="15"/>
      <c r="BL107" s="13"/>
      <c r="BM107" s="14"/>
      <c r="BN107" s="15"/>
      <c r="BO107" s="16"/>
      <c r="BQ107" s="93">
        <f t="shared" si="6"/>
        <v>0</v>
      </c>
    </row>
    <row r="108" spans="1:69" ht="18" customHeight="1" x14ac:dyDescent="0.15">
      <c r="A108" s="118">
        <f t="shared" si="4"/>
        <v>0</v>
      </c>
      <c r="B108" s="94"/>
      <c r="C108" s="259">
        <f t="shared" si="5"/>
        <v>98</v>
      </c>
      <c r="D108" s="16"/>
      <c r="E108" s="7"/>
      <c r="F108" s="8"/>
      <c r="G108" s="9"/>
      <c r="H108" s="10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2"/>
      <c r="AK108" s="13"/>
      <c r="AL108" s="14"/>
      <c r="AM108" s="15"/>
      <c r="AN108" s="13"/>
      <c r="AO108" s="14"/>
      <c r="AP108" s="15"/>
      <c r="AQ108" s="13"/>
      <c r="AR108" s="14"/>
      <c r="AS108" s="15"/>
      <c r="AT108" s="13"/>
      <c r="AU108" s="14"/>
      <c r="AV108" s="15"/>
      <c r="AW108" s="13"/>
      <c r="AX108" s="14"/>
      <c r="AY108" s="15"/>
      <c r="AZ108" s="13"/>
      <c r="BA108" s="14"/>
      <c r="BB108" s="15"/>
      <c r="BC108" s="13"/>
      <c r="BD108" s="14"/>
      <c r="BE108" s="15"/>
      <c r="BF108" s="26"/>
      <c r="BG108" s="14"/>
      <c r="BH108" s="15"/>
      <c r="BI108" s="13"/>
      <c r="BJ108" s="14"/>
      <c r="BK108" s="15"/>
      <c r="BL108" s="13"/>
      <c r="BM108" s="14"/>
      <c r="BN108" s="15"/>
      <c r="BO108" s="16"/>
      <c r="BQ108" s="93">
        <f t="shared" si="6"/>
        <v>0</v>
      </c>
    </row>
    <row r="109" spans="1:69" ht="18" customHeight="1" x14ac:dyDescent="0.15">
      <c r="A109" s="118">
        <f t="shared" si="4"/>
        <v>0</v>
      </c>
      <c r="B109" s="94"/>
      <c r="C109" s="259">
        <f t="shared" si="5"/>
        <v>99</v>
      </c>
      <c r="D109" s="16"/>
      <c r="E109" s="7"/>
      <c r="F109" s="8"/>
      <c r="G109" s="9"/>
      <c r="H109" s="10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2"/>
      <c r="AK109" s="13"/>
      <c r="AL109" s="14"/>
      <c r="AM109" s="15"/>
      <c r="AN109" s="13"/>
      <c r="AO109" s="14"/>
      <c r="AP109" s="15"/>
      <c r="AQ109" s="13"/>
      <c r="AR109" s="14"/>
      <c r="AS109" s="15"/>
      <c r="AT109" s="13"/>
      <c r="AU109" s="14"/>
      <c r="AV109" s="15"/>
      <c r="AW109" s="13"/>
      <c r="AX109" s="14"/>
      <c r="AY109" s="15"/>
      <c r="AZ109" s="13"/>
      <c r="BA109" s="14"/>
      <c r="BB109" s="15"/>
      <c r="BC109" s="13"/>
      <c r="BD109" s="14"/>
      <c r="BE109" s="15"/>
      <c r="BF109" s="26"/>
      <c r="BG109" s="14"/>
      <c r="BH109" s="15"/>
      <c r="BI109" s="13"/>
      <c r="BJ109" s="14"/>
      <c r="BK109" s="15"/>
      <c r="BL109" s="13"/>
      <c r="BM109" s="14"/>
      <c r="BN109" s="15"/>
      <c r="BO109" s="16"/>
      <c r="BQ109" s="93">
        <f t="shared" si="6"/>
        <v>0</v>
      </c>
    </row>
    <row r="110" spans="1:69" ht="18" customHeight="1" x14ac:dyDescent="0.15">
      <c r="A110" s="118">
        <f t="shared" si="4"/>
        <v>0</v>
      </c>
      <c r="B110" s="94"/>
      <c r="C110" s="260">
        <f t="shared" si="5"/>
        <v>100</v>
      </c>
      <c r="D110" s="27"/>
      <c r="E110" s="17"/>
      <c r="F110" s="28"/>
      <c r="G110" s="29"/>
      <c r="H110" s="30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2"/>
      <c r="AK110" s="33"/>
      <c r="AL110" s="34"/>
      <c r="AM110" s="35"/>
      <c r="AN110" s="33"/>
      <c r="AO110" s="34"/>
      <c r="AP110" s="35"/>
      <c r="AQ110" s="33"/>
      <c r="AR110" s="34"/>
      <c r="AS110" s="35"/>
      <c r="AT110" s="33"/>
      <c r="AU110" s="34"/>
      <c r="AV110" s="35"/>
      <c r="AW110" s="33"/>
      <c r="AX110" s="34"/>
      <c r="AY110" s="35"/>
      <c r="AZ110" s="33"/>
      <c r="BA110" s="34"/>
      <c r="BB110" s="35"/>
      <c r="BC110" s="33"/>
      <c r="BD110" s="34"/>
      <c r="BE110" s="35"/>
      <c r="BF110" s="36"/>
      <c r="BG110" s="34"/>
      <c r="BH110" s="35"/>
      <c r="BI110" s="33"/>
      <c r="BJ110" s="34"/>
      <c r="BK110" s="35"/>
      <c r="BL110" s="33"/>
      <c r="BM110" s="34"/>
      <c r="BN110" s="35"/>
      <c r="BO110" s="27"/>
      <c r="BQ110" s="93">
        <f t="shared" si="6"/>
        <v>0</v>
      </c>
    </row>
    <row r="111" spans="1:69" ht="18" customHeight="1" x14ac:dyDescent="0.15">
      <c r="E111" s="91"/>
      <c r="F111" s="91"/>
      <c r="AM111" s="91"/>
    </row>
  </sheetData>
  <sheetProtection algorithmName="SHA-512" hashValue="qqHDyCn8wXqhgmjIIsO4JQuJfDD/44KN4BMXqMAvGdZzEsBG4ufNmqr34tK+0fvOzpnhEZ7ZWl2lWRgPVxDh9w==" saltValue="PVhFZB1D9hHypqvDTNfLrg==" spinCount="100000" sheet="1" objects="1" scenarios="1"/>
  <mergeCells count="47">
    <mergeCell ref="C4:AP4"/>
    <mergeCell ref="BO8:BO9"/>
    <mergeCell ref="AJ8:AJ9"/>
    <mergeCell ref="AK8:AM8"/>
    <mergeCell ref="AN8:AP8"/>
    <mergeCell ref="AQ8:AS8"/>
    <mergeCell ref="AT8:AV8"/>
    <mergeCell ref="AW8:AY8"/>
    <mergeCell ref="AZ8:BB8"/>
    <mergeCell ref="BC8:BE8"/>
    <mergeCell ref="BF8:BH8"/>
    <mergeCell ref="BI8:BK8"/>
    <mergeCell ref="BL8:BN8"/>
    <mergeCell ref="V8:V9"/>
    <mergeCell ref="AI8:AI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Q8:Q9"/>
    <mergeCell ref="R8:R9"/>
    <mergeCell ref="S8:S9"/>
    <mergeCell ref="T8:T9"/>
    <mergeCell ref="U8:U9"/>
    <mergeCell ref="C3:AP3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W8:W9"/>
    <mergeCell ref="L8:L9"/>
    <mergeCell ref="M8:M9"/>
    <mergeCell ref="N8:N9"/>
    <mergeCell ref="O8:O9"/>
    <mergeCell ref="P8:P9"/>
  </mergeCells>
  <phoneticPr fontId="5"/>
  <conditionalFormatting sqref="D11:D110">
    <cfRule type="expression" dxfId="0" priority="1" stopIfTrue="1">
      <formula>AND($A11&lt;&gt;0, TRIM($D11)="")</formula>
    </cfRule>
  </conditionalFormatting>
  <dataValidations count="64">
    <dataValidation errorStyle="warning" imeMode="hiragana" allowBlank="1" showInputMessage="1" showErrorMessage="1" sqref="D11:D110" xr:uid="{CC607B04-CC90-4BCB-ACFF-381F8B199AB0}"/>
    <dataValidation type="date" imeMode="halfAlpha" allowBlank="1" showInputMessage="1" showErrorMessage="1" error="有効な日付を入力してください" sqref="E11:E110" xr:uid="{787772EF-7017-41C6-918F-0B2D06C3202F}">
      <formula1>92</formula1>
      <formula2>73415</formula2>
    </dataValidation>
    <dataValidation errorStyle="warning" imeMode="halfAlpha" allowBlank="1" showInputMessage="1" showErrorMessage="1" sqref="F11:F110" xr:uid="{2244EC21-12E7-4C21-BEDE-0120E4AE520A}"/>
    <dataValidation type="date" imeMode="halfAlpha" allowBlank="1" showInputMessage="1" showErrorMessage="1" error="有効な日付を入力してください" sqref="G11:G110" xr:uid="{9CDCF98B-DD6D-4527-BA96-44FB8F476D64}">
      <formula1>92</formula1>
      <formula2>73415</formula2>
    </dataValidation>
    <dataValidation type="whole" imeMode="halfAlpha" allowBlank="1" showInputMessage="1" showErrorMessage="1" error="有効な数字を入力してください" sqref="H11:H110" xr:uid="{EF1EBB73-0B9C-4168-A777-9F6C6E96A757}">
      <formula1>1</formula1>
      <formula2>4</formula2>
    </dataValidation>
    <dataValidation type="whole" imeMode="halfAlpha" allowBlank="1" showInputMessage="1" showErrorMessage="1" error="有効な数字を入力してください" sqref="I11:I110" xr:uid="{F6A2462F-0C87-4472-AAF9-8C63397CBB0D}">
      <formula1>1</formula1>
      <formula2>4</formula2>
    </dataValidation>
    <dataValidation type="whole" imeMode="halfAlpha" allowBlank="1" showInputMessage="1" showErrorMessage="1" error="有効な数字を入力してください" sqref="J11:J110" xr:uid="{F169245D-8A1B-475F-AF7C-C603C5536B89}">
      <formula1>1</formula1>
      <formula2>4</formula2>
    </dataValidation>
    <dataValidation type="whole" imeMode="halfAlpha" allowBlank="1" showInputMessage="1" showErrorMessage="1" error="有効な数字を入力してください" sqref="K11:K110" xr:uid="{B8B3E7EB-0A34-4C0A-ADF7-514EEF7FD20C}">
      <formula1>1</formula1>
      <formula2>4</formula2>
    </dataValidation>
    <dataValidation type="whole" imeMode="halfAlpha" allowBlank="1" showInputMessage="1" showErrorMessage="1" error="有効な数字を入力してください" sqref="L11:L110" xr:uid="{359FF0CB-033B-4030-ACA2-95169BEFF03E}">
      <formula1>1</formula1>
      <formula2>4</formula2>
    </dataValidation>
    <dataValidation type="whole" imeMode="halfAlpha" allowBlank="1" showInputMessage="1" showErrorMessage="1" error="有効な数字を入力してください" sqref="M11:M110" xr:uid="{326EB491-5987-4BCF-BB6B-C7B67EB531D9}">
      <formula1>1</formula1>
      <formula2>4</formula2>
    </dataValidation>
    <dataValidation type="whole" imeMode="halfAlpha" allowBlank="1" showInputMessage="1" showErrorMessage="1" error="有効な数字を入力してください" sqref="N11:N110" xr:uid="{32B1CF55-F726-42EC-BD6B-8B270FD57C75}">
      <formula1>1</formula1>
      <formula2>4</formula2>
    </dataValidation>
    <dataValidation type="whole" imeMode="halfAlpha" allowBlank="1" showInputMessage="1" showErrorMessage="1" error="有効な数字を入力してください" sqref="O11:O110" xr:uid="{62E390D8-E854-4FB7-A4C5-5952C8E1746E}">
      <formula1>1</formula1>
      <formula2>4</formula2>
    </dataValidation>
    <dataValidation type="whole" imeMode="halfAlpha" allowBlank="1" showInputMessage="1" showErrorMessage="1" error="有効な数字を入力してください" sqref="P11:P110" xr:uid="{71AD7713-927A-4BD2-82C3-AA0578A0BC2B}">
      <formula1>1</formula1>
      <formula2>4</formula2>
    </dataValidation>
    <dataValidation type="whole" imeMode="halfAlpha" allowBlank="1" showInputMessage="1" showErrorMessage="1" error="有効な数字を入力してください" sqref="Q11:Q110" xr:uid="{5D35C952-B21F-45D5-98D7-3B712D888868}">
      <formula1>1</formula1>
      <formula2>4</formula2>
    </dataValidation>
    <dataValidation type="whole" imeMode="halfAlpha" allowBlank="1" showInputMessage="1" showErrorMessage="1" error="有効な数字を入力してください" sqref="R11:R110" xr:uid="{5AEE5715-962C-426A-9114-1BB9898BEB46}">
      <formula1>1</formula1>
      <formula2>4</formula2>
    </dataValidation>
    <dataValidation type="whole" imeMode="halfAlpha" allowBlank="1" showInputMessage="1" showErrorMessage="1" error="有効な数字を入力してください" sqref="S11:S110" xr:uid="{21538393-5CBB-4DBA-B2AB-C968121C9DE9}">
      <formula1>1</formula1>
      <formula2>4</formula2>
    </dataValidation>
    <dataValidation type="whole" imeMode="halfAlpha" allowBlank="1" showInputMessage="1" showErrorMessage="1" error="有効な数字を入力してください" sqref="T11:T110" xr:uid="{1946065D-6709-4C30-AAE8-B900E8B941FE}">
      <formula1>1</formula1>
      <formula2>4</formula2>
    </dataValidation>
    <dataValidation type="whole" imeMode="halfAlpha" allowBlank="1" showInputMessage="1" showErrorMessage="1" error="有効な数字を入力してください" sqref="U11:U110" xr:uid="{71F48BF1-35FA-4EF2-A102-3285902A67B0}">
      <formula1>1</formula1>
      <formula2>4</formula2>
    </dataValidation>
    <dataValidation type="whole" imeMode="halfAlpha" allowBlank="1" showInputMessage="1" showErrorMessage="1" error="有効な数字を入力してください" sqref="V11:V110" xr:uid="{5BE69137-20E5-4C5A-B5DB-06CC6F3F678D}">
      <formula1>1</formula1>
      <formula2>4</formula2>
    </dataValidation>
    <dataValidation type="whole" imeMode="halfAlpha" allowBlank="1" showInputMessage="1" showErrorMessage="1" error="有効な数字を入力してください" sqref="W11:W110" xr:uid="{C083D741-8A10-4265-AD9C-58D0B1F29E3B}">
      <formula1>1</formula1>
      <formula2>4</formula2>
    </dataValidation>
    <dataValidation type="whole" imeMode="halfAlpha" allowBlank="1" showInputMessage="1" showErrorMessage="1" error="有効な数字を入力してください" sqref="X11:X110" xr:uid="{3A750D33-6895-43B7-BD7B-C4ABD87A48C7}">
      <formula1>1</formula1>
      <formula2>4</formula2>
    </dataValidation>
    <dataValidation type="whole" imeMode="halfAlpha" allowBlank="1" showInputMessage="1" showErrorMessage="1" error="有効な数字を入力してください" sqref="Y11:Y110" xr:uid="{3AF76D30-82C8-4DC9-A15D-72D2423FEC06}">
      <formula1>1</formula1>
      <formula2>4</formula2>
    </dataValidation>
    <dataValidation type="whole" imeMode="halfAlpha" allowBlank="1" showInputMessage="1" showErrorMessage="1" error="有効な数字を入力してください" sqref="Z11:Z110" xr:uid="{A9EA07F0-737A-4D65-A72E-4B98C7553FB1}">
      <formula1>1</formula1>
      <formula2>4</formula2>
    </dataValidation>
    <dataValidation type="whole" imeMode="halfAlpha" allowBlank="1" showInputMessage="1" showErrorMessage="1" error="有効な数字を入力してください" sqref="AA11:AA110" xr:uid="{6DF7A884-FA9C-404F-97C2-8EB9470DB260}">
      <formula1>1</formula1>
      <formula2>4</formula2>
    </dataValidation>
    <dataValidation type="whole" imeMode="halfAlpha" allowBlank="1" showInputMessage="1" showErrorMessage="1" error="有効な数字を入力してください" sqref="AB11:AB110" xr:uid="{BDFA83CE-E66F-40F3-93FF-CD65C289CC90}">
      <formula1>1</formula1>
      <formula2>4</formula2>
    </dataValidation>
    <dataValidation type="whole" imeMode="halfAlpha" allowBlank="1" showInputMessage="1" showErrorMessage="1" error="有効な数字を入力してください" sqref="AC11:AC110" xr:uid="{0E4E5222-690F-4869-A60C-5B795F61865F}">
      <formula1>1</formula1>
      <formula2>4</formula2>
    </dataValidation>
    <dataValidation type="whole" imeMode="halfAlpha" allowBlank="1" showInputMessage="1" showErrorMessage="1" error="有効な数字を入力してください" sqref="AD11:AD110" xr:uid="{F70A45CF-3FD2-4C51-BF62-97A9A302204A}">
      <formula1>1</formula1>
      <formula2>4</formula2>
    </dataValidation>
    <dataValidation type="whole" imeMode="halfAlpha" allowBlank="1" showInputMessage="1" showErrorMessage="1" error="有効な数字を入力してください" sqref="AE11:AE110" xr:uid="{DA60712B-2288-40D1-A130-FE3D1A2684A3}">
      <formula1>1</formula1>
      <formula2>4</formula2>
    </dataValidation>
    <dataValidation type="whole" imeMode="halfAlpha" allowBlank="1" showInputMessage="1" showErrorMessage="1" error="有効な数字を入力してください" sqref="AF11:AF110" xr:uid="{C3D2EF14-4210-4792-AC23-D69F52C10C50}">
      <formula1>1</formula1>
      <formula2>4</formula2>
    </dataValidation>
    <dataValidation type="whole" imeMode="halfAlpha" allowBlank="1" showInputMessage="1" showErrorMessage="1" error="有効な数字を入力してください" sqref="AG11:AG110" xr:uid="{622CCD96-7D13-4019-8DF7-B03A5BA0500D}">
      <formula1>1</formula1>
      <formula2>4</formula2>
    </dataValidation>
    <dataValidation type="whole" imeMode="halfAlpha" allowBlank="1" showInputMessage="1" showErrorMessage="1" error="有効な数字を入力してください" sqref="AH11:AH110" xr:uid="{381AAA1E-BEF9-444F-A0BD-9B3A35BB920A}">
      <formula1>1</formula1>
      <formula2>4</formula2>
    </dataValidation>
    <dataValidation type="whole" imeMode="halfAlpha" allowBlank="1" showInputMessage="1" showErrorMessage="1" error="有効な数字を入力してください" sqref="AI11:AI110" xr:uid="{77C5BBD1-5F85-4C9D-A2BD-6A54EA725C41}">
      <formula1>1</formula1>
      <formula2>4</formula2>
    </dataValidation>
    <dataValidation type="whole" imeMode="halfAlpha" allowBlank="1" showInputMessage="1" showErrorMessage="1" error="有効な数字を入力してください" sqref="AJ11:AJ110" xr:uid="{CCB12E26-92EF-47A3-B6EE-B78E2CCCB2C9}">
      <formula1>1</formula1>
      <formula2>4</formula2>
    </dataValidation>
    <dataValidation errorStyle="warning" imeMode="halfAlpha" allowBlank="1" showInputMessage="1" showErrorMessage="1" sqref="AK11:AK110" xr:uid="{C0A571B0-4DD9-42B2-ADDE-F282F9C8F1A9}"/>
    <dataValidation type="date" imeMode="halfAlpha" allowBlank="1" showInputMessage="1" showErrorMessage="1" error="有効な日付を入力してください" sqref="AL11:AL110" xr:uid="{C5F41B8F-2451-4EB9-9D89-03F808E95E2D}">
      <formula1>92</formula1>
      <formula2>73415</formula2>
    </dataValidation>
    <dataValidation errorStyle="warning" imeMode="halfAlpha" allowBlank="1" showInputMessage="1" showErrorMessage="1" sqref="AM11:AM110" xr:uid="{3A52C694-F454-42F8-8450-855EC895157D}"/>
    <dataValidation errorStyle="warning" imeMode="halfAlpha" allowBlank="1" showInputMessage="1" showErrorMessage="1" sqref="AN11:AN110" xr:uid="{D7569D85-34B9-405F-9EEA-A76EBB08CEF8}"/>
    <dataValidation type="date" imeMode="halfAlpha" allowBlank="1" showInputMessage="1" showErrorMessage="1" error="有効な日付を入力してください" sqref="AO11:AO110" xr:uid="{7A3B03F7-D4B9-40E8-B294-918954AD9748}">
      <formula1>92</formula1>
      <formula2>73415</formula2>
    </dataValidation>
    <dataValidation errorStyle="warning" imeMode="halfAlpha" allowBlank="1" showInputMessage="1" showErrorMessage="1" sqref="AP11:AP110" xr:uid="{C01AA5C4-A20A-499F-8202-61E8F05C033B}"/>
    <dataValidation errorStyle="warning" imeMode="halfAlpha" allowBlank="1" showInputMessage="1" showErrorMessage="1" sqref="AQ11:AQ110" xr:uid="{EED93115-107C-4035-8276-A439B59DD37B}"/>
    <dataValidation type="date" imeMode="halfAlpha" allowBlank="1" showInputMessage="1" showErrorMessage="1" error="有効な日付を入力してください" sqref="AR11:AR110" xr:uid="{5D15BA20-3A62-4D79-8579-C26924E306B7}">
      <formula1>92</formula1>
      <formula2>73415</formula2>
    </dataValidation>
    <dataValidation errorStyle="warning" imeMode="halfAlpha" allowBlank="1" showInputMessage="1" showErrorMessage="1" sqref="AS11:AS110" xr:uid="{12BB3473-CA9C-485B-9A69-9DC86DE75D92}"/>
    <dataValidation errorStyle="warning" imeMode="halfAlpha" allowBlank="1" showInputMessage="1" showErrorMessage="1" sqref="AT11:AT110" xr:uid="{2768B986-3797-4A66-A52F-AEED5F32D195}"/>
    <dataValidation type="date" imeMode="halfAlpha" allowBlank="1" showInputMessage="1" showErrorMessage="1" error="有効な日付を入力してください" sqref="AU11:AU110" xr:uid="{295EEF56-C12C-46FC-9A3A-D7E00EBC9585}">
      <formula1>92</formula1>
      <formula2>73415</formula2>
    </dataValidation>
    <dataValidation errorStyle="warning" imeMode="halfAlpha" allowBlank="1" showInputMessage="1" showErrorMessage="1" sqref="AV11:AV110" xr:uid="{31613D83-8D81-434E-947D-E5A3772145DB}"/>
    <dataValidation errorStyle="warning" imeMode="halfAlpha" allowBlank="1" showInputMessage="1" showErrorMessage="1" sqref="AW11:AW110" xr:uid="{DD4D4E18-0768-4C8D-AB6F-D4181D677CE2}"/>
    <dataValidation type="date" imeMode="halfAlpha" allowBlank="1" showInputMessage="1" showErrorMessage="1" error="有効な日付を入力してください" sqref="AX11:AX110" xr:uid="{EFBEE431-A545-43AB-98BB-D4A01CFFF0DF}">
      <formula1>92</formula1>
      <formula2>73415</formula2>
    </dataValidation>
    <dataValidation errorStyle="warning" imeMode="halfAlpha" allowBlank="1" showInputMessage="1" showErrorMessage="1" sqref="AY11:AY110" xr:uid="{B6F4183C-3B93-4113-A719-BDB6913CCF4E}"/>
    <dataValidation errorStyle="warning" imeMode="halfAlpha" allowBlank="1" showInputMessage="1" showErrorMessage="1" sqref="AZ11:AZ110" xr:uid="{3E870C1A-0AB6-48ED-85EA-CB292851B0A1}"/>
    <dataValidation type="date" imeMode="halfAlpha" allowBlank="1" showInputMessage="1" showErrorMessage="1" error="有効な日付を入力してください" sqref="BA11:BA110" xr:uid="{3427B539-DC74-4278-9B73-EF199B8E3FEA}">
      <formula1>92</formula1>
      <formula2>73415</formula2>
    </dataValidation>
    <dataValidation errorStyle="warning" imeMode="halfAlpha" allowBlank="1" showInputMessage="1" showErrorMessage="1" sqref="BB11:BB110" xr:uid="{497B8B4B-BB7C-4582-9F8B-51F30FBCEDAB}"/>
    <dataValidation errorStyle="warning" imeMode="halfAlpha" allowBlank="1" showInputMessage="1" showErrorMessage="1" sqref="BC11:BC110" xr:uid="{B83E4EA0-013D-4AD3-836D-24B7ACEBEE65}"/>
    <dataValidation type="date" imeMode="halfAlpha" allowBlank="1" showInputMessage="1" showErrorMessage="1" error="有効な日付を入力してください" sqref="BD11:BD110" xr:uid="{7A017932-9048-4E57-A751-0FFB4B0D237C}">
      <formula1>92</formula1>
      <formula2>73415</formula2>
    </dataValidation>
    <dataValidation errorStyle="warning" imeMode="halfAlpha" allowBlank="1" showInputMessage="1" showErrorMessage="1" sqref="BE11:BE110" xr:uid="{E539B2C9-71E7-4BCB-8B27-366082DE84FD}"/>
    <dataValidation errorStyle="warning" imeMode="halfAlpha" allowBlank="1" showInputMessage="1" showErrorMessage="1" sqref="BF11:BF110" xr:uid="{6DDE6611-536B-430A-A104-343416AAA047}"/>
    <dataValidation type="date" imeMode="halfAlpha" allowBlank="1" showInputMessage="1" showErrorMessage="1" error="有効な日付を入力してください" sqref="BG11:BG110" xr:uid="{E7F2C55E-0142-4210-97C0-004B3E174367}">
      <formula1>92</formula1>
      <formula2>73415</formula2>
    </dataValidation>
    <dataValidation errorStyle="warning" imeMode="halfAlpha" allowBlank="1" showInputMessage="1" showErrorMessage="1" sqref="BH11:BH110" xr:uid="{F0F0881D-E410-40CC-BB07-53D21AF6C2F9}"/>
    <dataValidation errorStyle="warning" imeMode="halfAlpha" allowBlank="1" showInputMessage="1" showErrorMessage="1" sqref="BI11:BI110" xr:uid="{9F265689-3C4C-425E-A7C0-80FA923CA718}"/>
    <dataValidation type="date" imeMode="halfAlpha" allowBlank="1" showInputMessage="1" showErrorMessage="1" error="有効な日付を入力してください" sqref="BJ11:BJ110" xr:uid="{CCAC0A73-6704-41B1-A157-2955A07A5409}">
      <formula1>92</formula1>
      <formula2>73415</formula2>
    </dataValidation>
    <dataValidation errorStyle="warning" imeMode="halfAlpha" allowBlank="1" showInputMessage="1" showErrorMessage="1" sqref="BK11:BK110" xr:uid="{8ECE5B5E-622D-4B8B-85D2-3A718F1CDCC6}"/>
    <dataValidation errorStyle="warning" imeMode="halfAlpha" allowBlank="1" showInputMessage="1" showErrorMessage="1" sqref="BL11:BL110" xr:uid="{98E3416D-DF90-40CB-BF7E-E8EF80F171D1}"/>
    <dataValidation type="date" imeMode="halfAlpha" allowBlank="1" showInputMessage="1" showErrorMessage="1" error="有効な日付を入力してください" sqref="BM11:BM110" xr:uid="{A6B9A119-D8BE-4097-A165-A7FD0FA85C41}">
      <formula1>92</formula1>
      <formula2>73415</formula2>
    </dataValidation>
    <dataValidation errorStyle="warning" imeMode="halfAlpha" allowBlank="1" showInputMessage="1" showErrorMessage="1" sqref="BN11:BN110" xr:uid="{5AB8CC81-38CF-4FBE-9341-AE65619346CD}"/>
    <dataValidation errorStyle="warning" imeMode="hiragana" allowBlank="1" showInputMessage="1" showErrorMessage="1" sqref="BO11:BO110" xr:uid="{58FC284E-03C4-496A-BE17-51F481D93EFA}"/>
  </dataValidations>
  <hyperlinks>
    <hyperlink ref="C4" r:id="rId1" xr:uid="{8348B063-FA6F-4B54-B50D-9E62F115B110}"/>
  </hyperlinks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6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D323-86AE-417E-9AA8-4BA5704669FE}">
  <sheetPr codeName="Sheet3"/>
  <dimension ref="A1:A58"/>
  <sheetViews>
    <sheetView zoomScaleNormal="100" workbookViewId="0"/>
  </sheetViews>
  <sheetFormatPr defaultRowHeight="13.5" x14ac:dyDescent="0.15"/>
  <cols>
    <col min="1" max="1" width="93.75" style="93" customWidth="1"/>
    <col min="2" max="16384" width="9" style="93"/>
  </cols>
  <sheetData>
    <row r="1" spans="1:1" x14ac:dyDescent="0.15">
      <c r="A1" s="72" t="s">
        <v>240</v>
      </c>
    </row>
    <row r="2" spans="1:1" x14ac:dyDescent="0.15">
      <c r="A2" s="72" t="s">
        <v>30</v>
      </c>
    </row>
    <row r="3" spans="1:1" x14ac:dyDescent="0.15">
      <c r="A3" s="72" t="s">
        <v>31</v>
      </c>
    </row>
    <row r="4" spans="1:1" x14ac:dyDescent="0.15">
      <c r="A4" s="72" t="s">
        <v>32</v>
      </c>
    </row>
    <row r="5" spans="1:1" x14ac:dyDescent="0.15">
      <c r="A5" s="72" t="s">
        <v>33</v>
      </c>
    </row>
    <row r="6" spans="1:1" x14ac:dyDescent="0.15">
      <c r="A6" s="72" t="s">
        <v>34</v>
      </c>
    </row>
    <row r="7" spans="1:1" x14ac:dyDescent="0.15">
      <c r="A7" s="72" t="s">
        <v>35</v>
      </c>
    </row>
    <row r="8" spans="1:1" x14ac:dyDescent="0.15">
      <c r="A8" s="72" t="s">
        <v>36</v>
      </c>
    </row>
    <row r="9" spans="1:1" x14ac:dyDescent="0.15">
      <c r="A9" s="72" t="s">
        <v>37</v>
      </c>
    </row>
    <row r="10" spans="1:1" x14ac:dyDescent="0.15">
      <c r="A10" s="72" t="s">
        <v>38</v>
      </c>
    </row>
    <row r="11" spans="1:1" x14ac:dyDescent="0.15">
      <c r="A11" s="72" t="s">
        <v>39</v>
      </c>
    </row>
    <row r="12" spans="1:1" x14ac:dyDescent="0.15">
      <c r="A12" s="72" t="s">
        <v>40</v>
      </c>
    </row>
    <row r="13" spans="1:1" x14ac:dyDescent="0.15">
      <c r="A13" s="72" t="s">
        <v>41</v>
      </c>
    </row>
    <row r="14" spans="1:1" x14ac:dyDescent="0.15">
      <c r="A14" s="72" t="s">
        <v>42</v>
      </c>
    </row>
    <row r="15" spans="1:1" x14ac:dyDescent="0.15">
      <c r="A15" s="72" t="s">
        <v>43</v>
      </c>
    </row>
    <row r="16" spans="1:1" x14ac:dyDescent="0.15">
      <c r="A16" s="72" t="s">
        <v>44</v>
      </c>
    </row>
    <row r="17" spans="1:1" x14ac:dyDescent="0.15">
      <c r="A17" s="72" t="s">
        <v>45</v>
      </c>
    </row>
    <row r="18" spans="1:1" x14ac:dyDescent="0.15">
      <c r="A18" s="72" t="s">
        <v>46</v>
      </c>
    </row>
    <row r="19" spans="1:1" x14ac:dyDescent="0.15">
      <c r="A19" s="72" t="s">
        <v>47</v>
      </c>
    </row>
    <row r="20" spans="1:1" x14ac:dyDescent="0.15">
      <c r="A20" s="72" t="s">
        <v>48</v>
      </c>
    </row>
    <row r="21" spans="1:1" x14ac:dyDescent="0.15">
      <c r="A21" s="72" t="s">
        <v>49</v>
      </c>
    </row>
    <row r="22" spans="1:1" x14ac:dyDescent="0.15">
      <c r="A22" s="72" t="s">
        <v>50</v>
      </c>
    </row>
    <row r="23" spans="1:1" x14ac:dyDescent="0.15">
      <c r="A23" s="72" t="s">
        <v>51</v>
      </c>
    </row>
    <row r="24" spans="1:1" x14ac:dyDescent="0.15">
      <c r="A24" s="72" t="s">
        <v>52</v>
      </c>
    </row>
    <row r="25" spans="1:1" x14ac:dyDescent="0.15">
      <c r="A25" s="72" t="s">
        <v>53</v>
      </c>
    </row>
    <row r="26" spans="1:1" x14ac:dyDescent="0.15">
      <c r="A26" s="72" t="s">
        <v>54</v>
      </c>
    </row>
    <row r="27" spans="1:1" x14ac:dyDescent="0.15">
      <c r="A27" s="72" t="s">
        <v>55</v>
      </c>
    </row>
    <row r="28" spans="1:1" x14ac:dyDescent="0.15">
      <c r="A28" s="72" t="s">
        <v>56</v>
      </c>
    </row>
    <row r="29" spans="1:1" x14ac:dyDescent="0.15">
      <c r="A29" s="72" t="s">
        <v>57</v>
      </c>
    </row>
    <row r="30" spans="1:1" x14ac:dyDescent="0.15">
      <c r="A30" s="72" t="s">
        <v>58</v>
      </c>
    </row>
    <row r="31" spans="1:1" x14ac:dyDescent="0.15">
      <c r="A31" s="72" t="s">
        <v>59</v>
      </c>
    </row>
    <row r="32" spans="1:1" x14ac:dyDescent="0.15">
      <c r="A32" s="72" t="s">
        <v>60</v>
      </c>
    </row>
    <row r="33" spans="1:1" x14ac:dyDescent="0.15">
      <c r="A33" s="72" t="s">
        <v>61</v>
      </c>
    </row>
    <row r="34" spans="1:1" x14ac:dyDescent="0.15">
      <c r="A34" s="72" t="s">
        <v>62</v>
      </c>
    </row>
    <row r="35" spans="1:1" x14ac:dyDescent="0.15">
      <c r="A35" s="72" t="s">
        <v>63</v>
      </c>
    </row>
    <row r="36" spans="1:1" x14ac:dyDescent="0.15">
      <c r="A36" s="72" t="s">
        <v>64</v>
      </c>
    </row>
    <row r="37" spans="1:1" x14ac:dyDescent="0.15">
      <c r="A37" s="72" t="s">
        <v>65</v>
      </c>
    </row>
    <row r="38" spans="1:1" x14ac:dyDescent="0.15">
      <c r="A38" s="72" t="s">
        <v>66</v>
      </c>
    </row>
    <row r="39" spans="1:1" x14ac:dyDescent="0.15">
      <c r="A39" s="72" t="s">
        <v>67</v>
      </c>
    </row>
    <row r="40" spans="1:1" x14ac:dyDescent="0.15">
      <c r="A40" s="72" t="s">
        <v>68</v>
      </c>
    </row>
    <row r="41" spans="1:1" x14ac:dyDescent="0.15">
      <c r="A41" s="72" t="s">
        <v>69</v>
      </c>
    </row>
    <row r="42" spans="1:1" x14ac:dyDescent="0.15">
      <c r="A42" s="72" t="s">
        <v>70</v>
      </c>
    </row>
    <row r="43" spans="1:1" x14ac:dyDescent="0.15">
      <c r="A43" s="72" t="s">
        <v>71</v>
      </c>
    </row>
    <row r="44" spans="1:1" x14ac:dyDescent="0.15">
      <c r="A44" s="72" t="s">
        <v>72</v>
      </c>
    </row>
    <row r="45" spans="1:1" x14ac:dyDescent="0.15">
      <c r="A45" s="72" t="s">
        <v>73</v>
      </c>
    </row>
    <row r="46" spans="1:1" x14ac:dyDescent="0.15">
      <c r="A46" s="72" t="s">
        <v>74</v>
      </c>
    </row>
    <row r="47" spans="1:1" x14ac:dyDescent="0.15">
      <c r="A47" s="72" t="s">
        <v>75</v>
      </c>
    </row>
    <row r="48" spans="1:1" x14ac:dyDescent="0.15">
      <c r="A48" s="72" t="s">
        <v>76</v>
      </c>
    </row>
    <row r="51" spans="1:1" x14ac:dyDescent="0.15">
      <c r="A51" s="93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52" spans="1:1" x14ac:dyDescent="0.15">
      <c r="A52" s="93" t="str">
        <f>"@神奈川県@和歌山県@鹿児島県@"</f>
        <v>@神奈川県@和歌山県@鹿児島県@</v>
      </c>
    </row>
    <row r="54" spans="1:1" x14ac:dyDescent="0.15">
      <c r="A54" s="93" t="s">
        <v>244</v>
      </c>
    </row>
    <row r="55" spans="1:1" x14ac:dyDescent="0.15">
      <c r="A55" s="93" t="s">
        <v>245</v>
      </c>
    </row>
    <row r="56" spans="1:1" x14ac:dyDescent="0.15">
      <c r="A56" s="261" t="s">
        <v>251</v>
      </c>
    </row>
    <row r="58" spans="1:1" x14ac:dyDescent="0.15">
      <c r="A58" s="216"/>
    </row>
  </sheetData>
  <sheetProtection algorithmName="SHA-512" hashValue="CWvICjguVzMv1KkHPB3XRJOoLfk+RgPRzlQE7+ojgGYxrVGAPhSFAKcQHqnRDTQvXelIfj3XL0w2FqnmTmZE/A==" saltValue="03SvdUs87hS6jhX/qC3K0A==" spinCount="100000" sheet="1" objects="1" scenarios="1"/>
  <phoneticPr fontId="5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入力シート</vt:lpstr>
      <vt:lpstr>職員情報入力シート</vt:lpstr>
      <vt:lpstr>settings</vt:lpstr>
      <vt:lpstr>職員情報入力シート!Print_Titles</vt:lpstr>
      <vt:lpstr>入力シート!Print_Titles</vt:lpstr>
      <vt:lpstr>営業年数終了</vt:lpstr>
      <vt:lpstr>希望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2021-03-16T01:30:59Z</cp:lastPrinted>
  <dcterms:created xsi:type="dcterms:W3CDTF">2018-07-20T07:50:20Z</dcterms:created>
  <dcterms:modified xsi:type="dcterms:W3CDTF">2025-12-02T02:33:57Z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0d894a61-ae85-4cf6-9931-621a17477c20</vt:lpwstr>
  </property>
</Properties>
</file>